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bllguo\Dropbox\penn_spring_15-16\STAT476\PROJECT1\"/>
    </mc:Choice>
  </mc:AlternateContent>
  <bookViews>
    <workbookView xWindow="0" yWindow="0" windowWidth="28800" windowHeight="14310" firstSheet="2" activeTab="2"/>
  </bookViews>
  <sheets>
    <sheet name="the-counted-2015" sheetId="1" r:id="rId1"/>
    <sheet name="Processed Data" sheetId="2" r:id="rId2"/>
    <sheet name="January" sheetId="3" r:id="rId3"/>
    <sheet name="February" sheetId="10" r:id="rId4"/>
    <sheet name="March" sheetId="11" r:id="rId5"/>
    <sheet name="April" sheetId="12" r:id="rId6"/>
    <sheet name="May" sheetId="13" r:id="rId7"/>
    <sheet name="June" sheetId="14" r:id="rId8"/>
    <sheet name="July" sheetId="15" r:id="rId9"/>
    <sheet name="August" sheetId="16" r:id="rId10"/>
    <sheet name="September" sheetId="17" r:id="rId11"/>
    <sheet name="October" sheetId="18" r:id="rId12"/>
    <sheet name="November" sheetId="19" r:id="rId13"/>
    <sheet name="December" sheetId="20" r:id="rId14"/>
  </sheets>
  <definedNames>
    <definedName name="_xlnm._FilterDatabase" localSheetId="0" hidden="1">'the-counted-2015'!$K$1:$K$1141</definedName>
    <definedName name="_xlnm.Extract" localSheetId="0">'the-counted-2015'!$U$1</definedName>
    <definedName name="solver_adj" localSheetId="5" hidden="1">April!$B$20:$B$22</definedName>
    <definedName name="solver_adj" localSheetId="9" hidden="1">August!$B$20:$B$22</definedName>
    <definedName name="solver_adj" localSheetId="13" hidden="1">December!$B$20:$B$22</definedName>
    <definedName name="solver_adj" localSheetId="3" hidden="1">February!$B$20:$B$22</definedName>
    <definedName name="solver_adj" localSheetId="2" hidden="1">January!$B$20:$B$22</definedName>
    <definedName name="solver_adj" localSheetId="8" hidden="1">July!$B$20:$B$22</definedName>
    <definedName name="solver_adj" localSheetId="7" hidden="1">June!$B$20:$B$22</definedName>
    <definedName name="solver_adj" localSheetId="4" hidden="1">March!$B$20:$B$22</definedName>
    <definedName name="solver_adj" localSheetId="6" hidden="1">May!$B$20:$B$22</definedName>
    <definedName name="solver_adj" localSheetId="12" hidden="1">November!$B$20:$B$22</definedName>
    <definedName name="solver_adj" localSheetId="11" hidden="1">October!$B$20:$B$22</definedName>
    <definedName name="solver_adj" localSheetId="10" hidden="1">September!$B$20:$B$22</definedName>
    <definedName name="solver_cvg" localSheetId="5" hidden="1">0.0001</definedName>
    <definedName name="solver_cvg" localSheetId="9" hidden="1">0.0001</definedName>
    <definedName name="solver_cvg" localSheetId="13" hidden="1">0.0001</definedName>
    <definedName name="solver_cvg" localSheetId="3" hidden="1">0.0001</definedName>
    <definedName name="solver_cvg" localSheetId="2" hidden="1">0.0001</definedName>
    <definedName name="solver_cvg" localSheetId="8" hidden="1">0.0001</definedName>
    <definedName name="solver_cvg" localSheetId="7" hidden="1">0.0001</definedName>
    <definedName name="solver_cvg" localSheetId="4" hidden="1">0.0001</definedName>
    <definedName name="solver_cvg" localSheetId="6" hidden="1">0.0001</definedName>
    <definedName name="solver_cvg" localSheetId="12" hidden="1">0.0001</definedName>
    <definedName name="solver_cvg" localSheetId="11" hidden="1">0.0001</definedName>
    <definedName name="solver_cvg" localSheetId="10" hidden="1">0.0001</definedName>
    <definedName name="solver_drv" localSheetId="5" hidden="1">1</definedName>
    <definedName name="solver_drv" localSheetId="9" hidden="1">1</definedName>
    <definedName name="solver_drv" localSheetId="13" hidden="1">1</definedName>
    <definedName name="solver_drv" localSheetId="3" hidden="1">1</definedName>
    <definedName name="solver_drv" localSheetId="2" hidden="1">1</definedName>
    <definedName name="solver_drv" localSheetId="8" hidden="1">1</definedName>
    <definedName name="solver_drv" localSheetId="7" hidden="1">1</definedName>
    <definedName name="solver_drv" localSheetId="4" hidden="1">1</definedName>
    <definedName name="solver_drv" localSheetId="6" hidden="1">1</definedName>
    <definedName name="solver_drv" localSheetId="12" hidden="1">1</definedName>
    <definedName name="solver_drv" localSheetId="11" hidden="1">1</definedName>
    <definedName name="solver_drv" localSheetId="10" hidden="1">1</definedName>
    <definedName name="solver_eng" localSheetId="5" hidden="1">1</definedName>
    <definedName name="solver_eng" localSheetId="9" hidden="1">1</definedName>
    <definedName name="solver_eng" localSheetId="13" hidden="1">1</definedName>
    <definedName name="solver_eng" localSheetId="3" hidden="1">1</definedName>
    <definedName name="solver_eng" localSheetId="2" hidden="1">1</definedName>
    <definedName name="solver_eng" localSheetId="8" hidden="1">1</definedName>
    <definedName name="solver_eng" localSheetId="7" hidden="1">1</definedName>
    <definedName name="solver_eng" localSheetId="4" hidden="1">1</definedName>
    <definedName name="solver_eng" localSheetId="6" hidden="1">1</definedName>
    <definedName name="solver_eng" localSheetId="12" hidden="1">1</definedName>
    <definedName name="solver_eng" localSheetId="11" hidden="1">1</definedName>
    <definedName name="solver_eng" localSheetId="10" hidden="1">1</definedName>
    <definedName name="solver_est" localSheetId="5" hidden="1">1</definedName>
    <definedName name="solver_est" localSheetId="9" hidden="1">1</definedName>
    <definedName name="solver_est" localSheetId="13" hidden="1">1</definedName>
    <definedName name="solver_est" localSheetId="3" hidden="1">1</definedName>
    <definedName name="solver_est" localSheetId="2" hidden="1">1</definedName>
    <definedName name="solver_est" localSheetId="8" hidden="1">1</definedName>
    <definedName name="solver_est" localSheetId="7" hidden="1">1</definedName>
    <definedName name="solver_est" localSheetId="4" hidden="1">1</definedName>
    <definedName name="solver_est" localSheetId="6" hidden="1">1</definedName>
    <definedName name="solver_est" localSheetId="12" hidden="1">1</definedName>
    <definedName name="solver_est" localSheetId="11" hidden="1">1</definedName>
    <definedName name="solver_est" localSheetId="10" hidden="1">1</definedName>
    <definedName name="solver_itr" localSheetId="5" hidden="1">2147483647</definedName>
    <definedName name="solver_itr" localSheetId="9" hidden="1">2147483647</definedName>
    <definedName name="solver_itr" localSheetId="13" hidden="1">2147483647</definedName>
    <definedName name="solver_itr" localSheetId="3" hidden="1">2147483647</definedName>
    <definedName name="solver_itr" localSheetId="2" hidden="1">2147483647</definedName>
    <definedName name="solver_itr" localSheetId="8" hidden="1">2147483647</definedName>
    <definedName name="solver_itr" localSheetId="7" hidden="1">2147483647</definedName>
    <definedName name="solver_itr" localSheetId="4" hidden="1">2147483647</definedName>
    <definedName name="solver_itr" localSheetId="6" hidden="1">2147483647</definedName>
    <definedName name="solver_itr" localSheetId="12" hidden="1">2147483647</definedName>
    <definedName name="solver_itr" localSheetId="11" hidden="1">2147483647</definedName>
    <definedName name="solver_itr" localSheetId="10" hidden="1">2147483647</definedName>
    <definedName name="solver_lhs1" localSheetId="5" hidden="1">April!$B$1:$B$2</definedName>
    <definedName name="solver_lhs1" localSheetId="9" hidden="1">August!$B$1:$B$2</definedName>
    <definedName name="solver_lhs1" localSheetId="13" hidden="1">December!$B$1:$B$2</definedName>
    <definedName name="solver_lhs1" localSheetId="3" hidden="1">February!$B$1:$B$2</definedName>
    <definedName name="solver_lhs1" localSheetId="2" hidden="1">January!$B$1:$B$2</definedName>
    <definedName name="solver_lhs1" localSheetId="8" hidden="1">July!$B$1:$B$2</definedName>
    <definedName name="solver_lhs1" localSheetId="7" hidden="1">June!$B$1:$B$2</definedName>
    <definedName name="solver_lhs1" localSheetId="4" hidden="1">March!$B$1:$B$2</definedName>
    <definedName name="solver_lhs1" localSheetId="6" hidden="1">May!$B$1:$B$2</definedName>
    <definedName name="solver_lhs1" localSheetId="12" hidden="1">November!$B$1:$B$2</definedName>
    <definedName name="solver_lhs1" localSheetId="11" hidden="1">October!$B$1:$B$2</definedName>
    <definedName name="solver_lhs1" localSheetId="10" hidden="1">September!$B$1:$B$2</definedName>
    <definedName name="solver_lhs2" localSheetId="5" hidden="1">April!$B$20:$B$22</definedName>
    <definedName name="solver_lhs2" localSheetId="9" hidden="1">August!$B$20:$B$22</definedName>
    <definedName name="solver_lhs2" localSheetId="13" hidden="1">December!$B$20:$B$22</definedName>
    <definedName name="solver_lhs2" localSheetId="3" hidden="1">February!$B$20:$B$22</definedName>
    <definedName name="solver_lhs2" localSheetId="2" hidden="1">January!$B$20:$B$22</definedName>
    <definedName name="solver_lhs2" localSheetId="8" hidden="1">July!$B$20:$B$22</definedName>
    <definedName name="solver_lhs2" localSheetId="7" hidden="1">June!$B$20:$B$22</definedName>
    <definedName name="solver_lhs2" localSheetId="4" hidden="1">March!$B$20:$B$22</definedName>
    <definedName name="solver_lhs2" localSheetId="6" hidden="1">May!$B$20:$B$22</definedName>
    <definedName name="solver_lhs2" localSheetId="12" hidden="1">November!$B$20:$B$22</definedName>
    <definedName name="solver_lhs2" localSheetId="11" hidden="1">October!$B$20:$B$22</definedName>
    <definedName name="solver_lhs2" localSheetId="10" hidden="1">September!$B$20:$B$22</definedName>
    <definedName name="solver_lhs3" localSheetId="5" hidden="1">April!$B$22</definedName>
    <definedName name="solver_lhs3" localSheetId="9" hidden="1">August!$B$22</definedName>
    <definedName name="solver_lhs3" localSheetId="13" hidden="1">December!$B$22</definedName>
    <definedName name="solver_lhs3" localSheetId="3" hidden="1">February!$B$22</definedName>
    <definedName name="solver_lhs3" localSheetId="2" hidden="1">January!$B$22</definedName>
    <definedName name="solver_lhs3" localSheetId="8" hidden="1">July!$B$22</definedName>
    <definedName name="solver_lhs3" localSheetId="7" hidden="1">June!$B$22</definedName>
    <definedName name="solver_lhs3" localSheetId="4" hidden="1">March!$B$22</definedName>
    <definedName name="solver_lhs3" localSheetId="6" hidden="1">May!$B$22</definedName>
    <definedName name="solver_lhs3" localSheetId="12" hidden="1">November!$B$22</definedName>
    <definedName name="solver_lhs3" localSheetId="11" hidden="1">October!$B$22</definedName>
    <definedName name="solver_lhs3" localSheetId="10" hidden="1">September!$B$22</definedName>
    <definedName name="solver_mip" localSheetId="5" hidden="1">2147483647</definedName>
    <definedName name="solver_mip" localSheetId="9" hidden="1">2147483647</definedName>
    <definedName name="solver_mip" localSheetId="13" hidden="1">2147483647</definedName>
    <definedName name="solver_mip" localSheetId="3" hidden="1">2147483647</definedName>
    <definedName name="solver_mip" localSheetId="2" hidden="1">2147483647</definedName>
    <definedName name="solver_mip" localSheetId="8" hidden="1">2147483647</definedName>
    <definedName name="solver_mip" localSheetId="7" hidden="1">2147483647</definedName>
    <definedName name="solver_mip" localSheetId="4" hidden="1">2147483647</definedName>
    <definedName name="solver_mip" localSheetId="6" hidden="1">2147483647</definedName>
    <definedName name="solver_mip" localSheetId="12" hidden="1">2147483647</definedName>
    <definedName name="solver_mip" localSheetId="11" hidden="1">2147483647</definedName>
    <definedName name="solver_mip" localSheetId="10" hidden="1">2147483647</definedName>
    <definedName name="solver_mni" localSheetId="5" hidden="1">30</definedName>
    <definedName name="solver_mni" localSheetId="9" hidden="1">30</definedName>
    <definedName name="solver_mni" localSheetId="13" hidden="1">30</definedName>
    <definedName name="solver_mni" localSheetId="3" hidden="1">30</definedName>
    <definedName name="solver_mni" localSheetId="2" hidden="1">30</definedName>
    <definedName name="solver_mni" localSheetId="8" hidden="1">30</definedName>
    <definedName name="solver_mni" localSheetId="7" hidden="1">30</definedName>
    <definedName name="solver_mni" localSheetId="4" hidden="1">30</definedName>
    <definedName name="solver_mni" localSheetId="6" hidden="1">30</definedName>
    <definedName name="solver_mni" localSheetId="12" hidden="1">30</definedName>
    <definedName name="solver_mni" localSheetId="11" hidden="1">30</definedName>
    <definedName name="solver_mni" localSheetId="10" hidden="1">30</definedName>
    <definedName name="solver_mrt" localSheetId="5" hidden="1">0.075</definedName>
    <definedName name="solver_mrt" localSheetId="9" hidden="1">0.075</definedName>
    <definedName name="solver_mrt" localSheetId="13" hidden="1">0.075</definedName>
    <definedName name="solver_mrt" localSheetId="3" hidden="1">0.075</definedName>
    <definedName name="solver_mrt" localSheetId="2" hidden="1">0.075</definedName>
    <definedName name="solver_mrt" localSheetId="8" hidden="1">0.075</definedName>
    <definedName name="solver_mrt" localSheetId="7" hidden="1">0.075</definedName>
    <definedName name="solver_mrt" localSheetId="4" hidden="1">0.075</definedName>
    <definedName name="solver_mrt" localSheetId="6" hidden="1">0.075</definedName>
    <definedName name="solver_mrt" localSheetId="12" hidden="1">0.075</definedName>
    <definedName name="solver_mrt" localSheetId="11" hidden="1">0.075</definedName>
    <definedName name="solver_mrt" localSheetId="10" hidden="1">0.075</definedName>
    <definedName name="solver_msl" localSheetId="5" hidden="1">2</definedName>
    <definedName name="solver_msl" localSheetId="9" hidden="1">2</definedName>
    <definedName name="solver_msl" localSheetId="13" hidden="1">2</definedName>
    <definedName name="solver_msl" localSheetId="3" hidden="1">2</definedName>
    <definedName name="solver_msl" localSheetId="2" hidden="1">2</definedName>
    <definedName name="solver_msl" localSheetId="8" hidden="1">2</definedName>
    <definedName name="solver_msl" localSheetId="7" hidden="1">2</definedName>
    <definedName name="solver_msl" localSheetId="4" hidden="1">2</definedName>
    <definedName name="solver_msl" localSheetId="6" hidden="1">2</definedName>
    <definedName name="solver_msl" localSheetId="12" hidden="1">2</definedName>
    <definedName name="solver_msl" localSheetId="11" hidden="1">2</definedName>
    <definedName name="solver_msl" localSheetId="10" hidden="1">2</definedName>
    <definedName name="solver_neg" localSheetId="5" hidden="1">1</definedName>
    <definedName name="solver_neg" localSheetId="9" hidden="1">1</definedName>
    <definedName name="solver_neg" localSheetId="13" hidden="1">1</definedName>
    <definedName name="solver_neg" localSheetId="3" hidden="1">1</definedName>
    <definedName name="solver_neg" localSheetId="2" hidden="1">1</definedName>
    <definedName name="solver_neg" localSheetId="8" hidden="1">1</definedName>
    <definedName name="solver_neg" localSheetId="7" hidden="1">1</definedName>
    <definedName name="solver_neg" localSheetId="4" hidden="1">1</definedName>
    <definedName name="solver_neg" localSheetId="6" hidden="1">1</definedName>
    <definedName name="solver_neg" localSheetId="12" hidden="1">1</definedName>
    <definedName name="solver_neg" localSheetId="11" hidden="1">1</definedName>
    <definedName name="solver_neg" localSheetId="10" hidden="1">1</definedName>
    <definedName name="solver_nod" localSheetId="5" hidden="1">2147483647</definedName>
    <definedName name="solver_nod" localSheetId="9" hidden="1">2147483647</definedName>
    <definedName name="solver_nod" localSheetId="13" hidden="1">2147483647</definedName>
    <definedName name="solver_nod" localSheetId="3" hidden="1">2147483647</definedName>
    <definedName name="solver_nod" localSheetId="2" hidden="1">2147483647</definedName>
    <definedName name="solver_nod" localSheetId="8" hidden="1">2147483647</definedName>
    <definedName name="solver_nod" localSheetId="7" hidden="1">2147483647</definedName>
    <definedName name="solver_nod" localSheetId="4" hidden="1">2147483647</definedName>
    <definedName name="solver_nod" localSheetId="6" hidden="1">2147483647</definedName>
    <definedName name="solver_nod" localSheetId="12" hidden="1">2147483647</definedName>
    <definedName name="solver_nod" localSheetId="11" hidden="1">2147483647</definedName>
    <definedName name="solver_nod" localSheetId="10" hidden="1">2147483647</definedName>
    <definedName name="solver_num" localSheetId="5" hidden="1">3</definedName>
    <definedName name="solver_num" localSheetId="9" hidden="1">3</definedName>
    <definedName name="solver_num" localSheetId="13" hidden="1">3</definedName>
    <definedName name="solver_num" localSheetId="3" hidden="1">3</definedName>
    <definedName name="solver_num" localSheetId="2" hidden="1">3</definedName>
    <definedName name="solver_num" localSheetId="8" hidden="1">3</definedName>
    <definedName name="solver_num" localSheetId="7" hidden="1">3</definedName>
    <definedName name="solver_num" localSheetId="4" hidden="1">3</definedName>
    <definedName name="solver_num" localSheetId="6" hidden="1">3</definedName>
    <definedName name="solver_num" localSheetId="12" hidden="1">3</definedName>
    <definedName name="solver_num" localSheetId="11" hidden="1">3</definedName>
    <definedName name="solver_num" localSheetId="10" hidden="1">3</definedName>
    <definedName name="solver_nwt" localSheetId="5" hidden="1">1</definedName>
    <definedName name="solver_nwt" localSheetId="9" hidden="1">1</definedName>
    <definedName name="solver_nwt" localSheetId="13" hidden="1">1</definedName>
    <definedName name="solver_nwt" localSheetId="3" hidden="1">1</definedName>
    <definedName name="solver_nwt" localSheetId="2" hidden="1">1</definedName>
    <definedName name="solver_nwt" localSheetId="8" hidden="1">1</definedName>
    <definedName name="solver_nwt" localSheetId="7" hidden="1">1</definedName>
    <definedName name="solver_nwt" localSheetId="4" hidden="1">1</definedName>
    <definedName name="solver_nwt" localSheetId="6" hidden="1">1</definedName>
    <definedName name="solver_nwt" localSheetId="12" hidden="1">1</definedName>
    <definedName name="solver_nwt" localSheetId="11" hidden="1">1</definedName>
    <definedName name="solver_nwt" localSheetId="10" hidden="1">1</definedName>
    <definedName name="solver_opt" localSheetId="5" hidden="1">April!$F$22</definedName>
    <definedName name="solver_opt" localSheetId="9" hidden="1">August!$F$22</definedName>
    <definedName name="solver_opt" localSheetId="13" hidden="1">December!$F$22</definedName>
    <definedName name="solver_opt" localSheetId="3" hidden="1">February!$F$22</definedName>
    <definedName name="solver_opt" localSheetId="2" hidden="1">January!$F$22</definedName>
    <definedName name="solver_opt" localSheetId="8" hidden="1">July!$F$22</definedName>
    <definedName name="solver_opt" localSheetId="7" hidden="1">June!$F$22</definedName>
    <definedName name="solver_opt" localSheetId="4" hidden="1">March!$F$22</definedName>
    <definedName name="solver_opt" localSheetId="6" hidden="1">May!$F$22</definedName>
    <definedName name="solver_opt" localSheetId="12" hidden="1">November!$F$22</definedName>
    <definedName name="solver_opt" localSheetId="11" hidden="1">October!$F$22</definedName>
    <definedName name="solver_opt" localSheetId="10" hidden="1">September!$F$22</definedName>
    <definedName name="solver_pre" localSheetId="5" hidden="1">0.000001</definedName>
    <definedName name="solver_pre" localSheetId="9" hidden="1">0.000001</definedName>
    <definedName name="solver_pre" localSheetId="13" hidden="1">0.000001</definedName>
    <definedName name="solver_pre" localSheetId="3" hidden="1">0.000001</definedName>
    <definedName name="solver_pre" localSheetId="2" hidden="1">0.000001</definedName>
    <definedName name="solver_pre" localSheetId="8" hidden="1">0.000001</definedName>
    <definedName name="solver_pre" localSheetId="7" hidden="1">0.000001</definedName>
    <definedName name="solver_pre" localSheetId="4" hidden="1">0.000001</definedName>
    <definedName name="solver_pre" localSheetId="6" hidden="1">0.000001</definedName>
    <definedName name="solver_pre" localSheetId="12" hidden="1">0.000001</definedName>
    <definedName name="solver_pre" localSheetId="11" hidden="1">0.000001</definedName>
    <definedName name="solver_pre" localSheetId="10" hidden="1">0.000001</definedName>
    <definedName name="solver_rbv" localSheetId="5" hidden="1">1</definedName>
    <definedName name="solver_rbv" localSheetId="9" hidden="1">1</definedName>
    <definedName name="solver_rbv" localSheetId="13" hidden="1">1</definedName>
    <definedName name="solver_rbv" localSheetId="3" hidden="1">1</definedName>
    <definedName name="solver_rbv" localSheetId="2" hidden="1">1</definedName>
    <definedName name="solver_rbv" localSheetId="8" hidden="1">1</definedName>
    <definedName name="solver_rbv" localSheetId="7" hidden="1">1</definedName>
    <definedName name="solver_rbv" localSheetId="4" hidden="1">1</definedName>
    <definedName name="solver_rbv" localSheetId="6" hidden="1">1</definedName>
    <definedName name="solver_rbv" localSheetId="12" hidden="1">1</definedName>
    <definedName name="solver_rbv" localSheetId="11" hidden="1">1</definedName>
    <definedName name="solver_rbv" localSheetId="10" hidden="1">1</definedName>
    <definedName name="solver_rel1" localSheetId="5" hidden="1">3</definedName>
    <definedName name="solver_rel1" localSheetId="9" hidden="1">3</definedName>
    <definedName name="solver_rel1" localSheetId="13" hidden="1">3</definedName>
    <definedName name="solver_rel1" localSheetId="3" hidden="1">3</definedName>
    <definedName name="solver_rel1" localSheetId="2" hidden="1">3</definedName>
    <definedName name="solver_rel1" localSheetId="8" hidden="1">3</definedName>
    <definedName name="solver_rel1" localSheetId="7" hidden="1">3</definedName>
    <definedName name="solver_rel1" localSheetId="4" hidden="1">3</definedName>
    <definedName name="solver_rel1" localSheetId="6" hidden="1">3</definedName>
    <definedName name="solver_rel1" localSheetId="12" hidden="1">3</definedName>
    <definedName name="solver_rel1" localSheetId="11" hidden="1">3</definedName>
    <definedName name="solver_rel1" localSheetId="10" hidden="1">3</definedName>
    <definedName name="solver_rel2" localSheetId="5" hidden="1">3</definedName>
    <definedName name="solver_rel2" localSheetId="9" hidden="1">3</definedName>
    <definedName name="solver_rel2" localSheetId="13" hidden="1">3</definedName>
    <definedName name="solver_rel2" localSheetId="3" hidden="1">3</definedName>
    <definedName name="solver_rel2" localSheetId="2" hidden="1">3</definedName>
    <definedName name="solver_rel2" localSheetId="8" hidden="1">3</definedName>
    <definedName name="solver_rel2" localSheetId="7" hidden="1">3</definedName>
    <definedName name="solver_rel2" localSheetId="4" hidden="1">3</definedName>
    <definedName name="solver_rel2" localSheetId="6" hidden="1">3</definedName>
    <definedName name="solver_rel2" localSheetId="12" hidden="1">3</definedName>
    <definedName name="solver_rel2" localSheetId="11" hidden="1">3</definedName>
    <definedName name="solver_rel2" localSheetId="10" hidden="1">3</definedName>
    <definedName name="solver_rel3" localSheetId="5" hidden="1">1</definedName>
    <definedName name="solver_rel3" localSheetId="9" hidden="1">1</definedName>
    <definedName name="solver_rel3" localSheetId="13" hidden="1">1</definedName>
    <definedName name="solver_rel3" localSheetId="3" hidden="1">1</definedName>
    <definedName name="solver_rel3" localSheetId="2" hidden="1">1</definedName>
    <definedName name="solver_rel3" localSheetId="8" hidden="1">1</definedName>
    <definedName name="solver_rel3" localSheetId="7" hidden="1">1</definedName>
    <definedName name="solver_rel3" localSheetId="4" hidden="1">1</definedName>
    <definedName name="solver_rel3" localSheetId="6" hidden="1">1</definedName>
    <definedName name="solver_rel3" localSheetId="12" hidden="1">1</definedName>
    <definedName name="solver_rel3" localSheetId="11" hidden="1">1</definedName>
    <definedName name="solver_rel3" localSheetId="10" hidden="1">1</definedName>
    <definedName name="solver_rhs1" localSheetId="5" hidden="1">0.0001</definedName>
    <definedName name="solver_rhs1" localSheetId="9" hidden="1">0.0001</definedName>
    <definedName name="solver_rhs1" localSheetId="13" hidden="1">0.0001</definedName>
    <definedName name="solver_rhs1" localSheetId="3" hidden="1">0.0001</definedName>
    <definedName name="solver_rhs1" localSheetId="2" hidden="1">0.0001</definedName>
    <definedName name="solver_rhs1" localSheetId="8" hidden="1">0.0001</definedName>
    <definedName name="solver_rhs1" localSheetId="7" hidden="1">0.0001</definedName>
    <definedName name="solver_rhs1" localSheetId="4" hidden="1">0.0001</definedName>
    <definedName name="solver_rhs1" localSheetId="6" hidden="1">0.0001</definedName>
    <definedName name="solver_rhs1" localSheetId="12" hidden="1">0.0001</definedName>
    <definedName name="solver_rhs1" localSheetId="11" hidden="1">0.0001</definedName>
    <definedName name="solver_rhs1" localSheetId="10" hidden="1">0.0001</definedName>
    <definedName name="solver_rhs2" localSheetId="5" hidden="1">0.0001</definedName>
    <definedName name="solver_rhs2" localSheetId="9" hidden="1">0.0001</definedName>
    <definedName name="solver_rhs2" localSheetId="13" hidden="1">0.0001</definedName>
    <definedName name="solver_rhs2" localSheetId="3" hidden="1">0.0001</definedName>
    <definedName name="solver_rhs2" localSheetId="2" hidden="1">0.0001</definedName>
    <definedName name="solver_rhs2" localSheetId="8" hidden="1">0.0001</definedName>
    <definedName name="solver_rhs2" localSheetId="7" hidden="1">0.0001</definedName>
    <definedName name="solver_rhs2" localSheetId="4" hidden="1">0.0001</definedName>
    <definedName name="solver_rhs2" localSheetId="6" hidden="1">0.0001</definedName>
    <definedName name="solver_rhs2" localSheetId="12" hidden="1">0.0001</definedName>
    <definedName name="solver_rhs2" localSheetId="11" hidden="1">0.0001</definedName>
    <definedName name="solver_rhs2" localSheetId="10" hidden="1">0.0001</definedName>
    <definedName name="solver_rhs3" localSheetId="5" hidden="1">0.999</definedName>
    <definedName name="solver_rhs3" localSheetId="9" hidden="1">0.999</definedName>
    <definedName name="solver_rhs3" localSheetId="13" hidden="1">0.999</definedName>
    <definedName name="solver_rhs3" localSheetId="3" hidden="1">0.999</definedName>
    <definedName name="solver_rhs3" localSheetId="2" hidden="1">0.999</definedName>
    <definedName name="solver_rhs3" localSheetId="8" hidden="1">0.999</definedName>
    <definedName name="solver_rhs3" localSheetId="7" hidden="1">0.999</definedName>
    <definedName name="solver_rhs3" localSheetId="4" hidden="1">0.999</definedName>
    <definedName name="solver_rhs3" localSheetId="6" hidden="1">0.999</definedName>
    <definedName name="solver_rhs3" localSheetId="12" hidden="1">0.999</definedName>
    <definedName name="solver_rhs3" localSheetId="11" hidden="1">0.999</definedName>
    <definedName name="solver_rhs3" localSheetId="10" hidden="1">0.999</definedName>
    <definedName name="solver_rlx" localSheetId="5" hidden="1">2</definedName>
    <definedName name="solver_rlx" localSheetId="9" hidden="1">2</definedName>
    <definedName name="solver_rlx" localSheetId="13" hidden="1">2</definedName>
    <definedName name="solver_rlx" localSheetId="3" hidden="1">2</definedName>
    <definedName name="solver_rlx" localSheetId="2" hidden="1">2</definedName>
    <definedName name="solver_rlx" localSheetId="8" hidden="1">2</definedName>
    <definedName name="solver_rlx" localSheetId="7" hidden="1">2</definedName>
    <definedName name="solver_rlx" localSheetId="4" hidden="1">2</definedName>
    <definedName name="solver_rlx" localSheetId="6" hidden="1">2</definedName>
    <definedName name="solver_rlx" localSheetId="12" hidden="1">2</definedName>
    <definedName name="solver_rlx" localSheetId="11" hidden="1">2</definedName>
    <definedName name="solver_rlx" localSheetId="10" hidden="1">2</definedName>
    <definedName name="solver_rsd" localSheetId="5" hidden="1">0</definedName>
    <definedName name="solver_rsd" localSheetId="9" hidden="1">0</definedName>
    <definedName name="solver_rsd" localSheetId="13" hidden="1">0</definedName>
    <definedName name="solver_rsd" localSheetId="3" hidden="1">0</definedName>
    <definedName name="solver_rsd" localSheetId="2" hidden="1">0</definedName>
    <definedName name="solver_rsd" localSheetId="8" hidden="1">0</definedName>
    <definedName name="solver_rsd" localSheetId="7" hidden="1">0</definedName>
    <definedName name="solver_rsd" localSheetId="4" hidden="1">0</definedName>
    <definedName name="solver_rsd" localSheetId="6" hidden="1">0</definedName>
    <definedName name="solver_rsd" localSheetId="12" hidden="1">0</definedName>
    <definedName name="solver_rsd" localSheetId="11" hidden="1">0</definedName>
    <definedName name="solver_rsd" localSheetId="10" hidden="1">0</definedName>
    <definedName name="solver_scl" localSheetId="5" hidden="1">1</definedName>
    <definedName name="solver_scl" localSheetId="9" hidden="1">1</definedName>
    <definedName name="solver_scl" localSheetId="13" hidden="1">1</definedName>
    <definedName name="solver_scl" localSheetId="3" hidden="1">1</definedName>
    <definedName name="solver_scl" localSheetId="2" hidden="1">1</definedName>
    <definedName name="solver_scl" localSheetId="8" hidden="1">1</definedName>
    <definedName name="solver_scl" localSheetId="7" hidden="1">1</definedName>
    <definedName name="solver_scl" localSheetId="4" hidden="1">1</definedName>
    <definedName name="solver_scl" localSheetId="6" hidden="1">1</definedName>
    <definedName name="solver_scl" localSheetId="12" hidden="1">1</definedName>
    <definedName name="solver_scl" localSheetId="11" hidden="1">1</definedName>
    <definedName name="solver_scl" localSheetId="10" hidden="1">1</definedName>
    <definedName name="solver_sho" localSheetId="5" hidden="1">2</definedName>
    <definedName name="solver_sho" localSheetId="9" hidden="1">2</definedName>
    <definedName name="solver_sho" localSheetId="13" hidden="1">2</definedName>
    <definedName name="solver_sho" localSheetId="3" hidden="1">2</definedName>
    <definedName name="solver_sho" localSheetId="2" hidden="1">2</definedName>
    <definedName name="solver_sho" localSheetId="8" hidden="1">2</definedName>
    <definedName name="solver_sho" localSheetId="7" hidden="1">2</definedName>
    <definedName name="solver_sho" localSheetId="4" hidden="1">2</definedName>
    <definedName name="solver_sho" localSheetId="6" hidden="1">2</definedName>
    <definedName name="solver_sho" localSheetId="12" hidden="1">2</definedName>
    <definedName name="solver_sho" localSheetId="11" hidden="1">2</definedName>
    <definedName name="solver_sho" localSheetId="10" hidden="1">2</definedName>
    <definedName name="solver_ssz" localSheetId="5" hidden="1">100</definedName>
    <definedName name="solver_ssz" localSheetId="9" hidden="1">100</definedName>
    <definedName name="solver_ssz" localSheetId="13" hidden="1">100</definedName>
    <definedName name="solver_ssz" localSheetId="3" hidden="1">100</definedName>
    <definedName name="solver_ssz" localSheetId="2" hidden="1">100</definedName>
    <definedName name="solver_ssz" localSheetId="8" hidden="1">100</definedName>
    <definedName name="solver_ssz" localSheetId="7" hidden="1">100</definedName>
    <definedName name="solver_ssz" localSheetId="4" hidden="1">100</definedName>
    <definedName name="solver_ssz" localSheetId="6" hidden="1">100</definedName>
    <definedName name="solver_ssz" localSheetId="12" hidden="1">100</definedName>
    <definedName name="solver_ssz" localSheetId="11" hidden="1">100</definedName>
    <definedName name="solver_ssz" localSheetId="10" hidden="1">100</definedName>
    <definedName name="solver_tim" localSheetId="5" hidden="1">2147483647</definedName>
    <definedName name="solver_tim" localSheetId="9" hidden="1">2147483647</definedName>
    <definedName name="solver_tim" localSheetId="13" hidden="1">2147483647</definedName>
    <definedName name="solver_tim" localSheetId="3" hidden="1">2147483647</definedName>
    <definedName name="solver_tim" localSheetId="2" hidden="1">2147483647</definedName>
    <definedName name="solver_tim" localSheetId="8" hidden="1">2147483647</definedName>
    <definedName name="solver_tim" localSheetId="7" hidden="1">2147483647</definedName>
    <definedName name="solver_tim" localSheetId="4" hidden="1">2147483647</definedName>
    <definedName name="solver_tim" localSheetId="6" hidden="1">2147483647</definedName>
    <definedName name="solver_tim" localSheetId="12" hidden="1">2147483647</definedName>
    <definedName name="solver_tim" localSheetId="11" hidden="1">2147483647</definedName>
    <definedName name="solver_tim" localSheetId="10" hidden="1">2147483647</definedName>
    <definedName name="solver_tol" localSheetId="5" hidden="1">0.01</definedName>
    <definedName name="solver_tol" localSheetId="9" hidden="1">0.01</definedName>
    <definedName name="solver_tol" localSheetId="13" hidden="1">0.01</definedName>
    <definedName name="solver_tol" localSheetId="3" hidden="1">0.01</definedName>
    <definedName name="solver_tol" localSheetId="2" hidden="1">0.01</definedName>
    <definedName name="solver_tol" localSheetId="8" hidden="1">0.01</definedName>
    <definedName name="solver_tol" localSheetId="7" hidden="1">0.01</definedName>
    <definedName name="solver_tol" localSheetId="4" hidden="1">0.01</definedName>
    <definedName name="solver_tol" localSheetId="6" hidden="1">0.01</definedName>
    <definedName name="solver_tol" localSheetId="12" hidden="1">0.01</definedName>
    <definedName name="solver_tol" localSheetId="11" hidden="1">0.01</definedName>
    <definedName name="solver_tol" localSheetId="10" hidden="1">0.01</definedName>
    <definedName name="solver_typ" localSheetId="5" hidden="1">1</definedName>
    <definedName name="solver_typ" localSheetId="9" hidden="1">1</definedName>
    <definedName name="solver_typ" localSheetId="13" hidden="1">1</definedName>
    <definedName name="solver_typ" localSheetId="3" hidden="1">1</definedName>
    <definedName name="solver_typ" localSheetId="2" hidden="1">1</definedName>
    <definedName name="solver_typ" localSheetId="8" hidden="1">1</definedName>
    <definedName name="solver_typ" localSheetId="7" hidden="1">1</definedName>
    <definedName name="solver_typ" localSheetId="4" hidden="1">1</definedName>
    <definedName name="solver_typ" localSheetId="6" hidden="1">1</definedName>
    <definedName name="solver_typ" localSheetId="12" hidden="1">1</definedName>
    <definedName name="solver_typ" localSheetId="11" hidden="1">1</definedName>
    <definedName name="solver_typ" localSheetId="10" hidden="1">1</definedName>
    <definedName name="solver_val" localSheetId="5" hidden="1">0</definedName>
    <definedName name="solver_val" localSheetId="9" hidden="1">0</definedName>
    <definedName name="solver_val" localSheetId="13" hidden="1">0</definedName>
    <definedName name="solver_val" localSheetId="3" hidden="1">0</definedName>
    <definedName name="solver_val" localSheetId="2" hidden="1">0</definedName>
    <definedName name="solver_val" localSheetId="8" hidden="1">0</definedName>
    <definedName name="solver_val" localSheetId="7" hidden="1">0</definedName>
    <definedName name="solver_val" localSheetId="4" hidden="1">0</definedName>
    <definedName name="solver_val" localSheetId="6" hidden="1">0</definedName>
    <definedName name="solver_val" localSheetId="12" hidden="1">0</definedName>
    <definedName name="solver_val" localSheetId="11" hidden="1">0</definedName>
    <definedName name="solver_val" localSheetId="10" hidden="1">0</definedName>
    <definedName name="solver_ver" localSheetId="5" hidden="1">3</definedName>
    <definedName name="solver_ver" localSheetId="9" hidden="1">3</definedName>
    <definedName name="solver_ver" localSheetId="13" hidden="1">3</definedName>
    <definedName name="solver_ver" localSheetId="3" hidden="1">3</definedName>
    <definedName name="solver_ver" localSheetId="2" hidden="1">3</definedName>
    <definedName name="solver_ver" localSheetId="8" hidden="1">3</definedName>
    <definedName name="solver_ver" localSheetId="7" hidden="1">3</definedName>
    <definedName name="solver_ver" localSheetId="4" hidden="1">3</definedName>
    <definedName name="solver_ver" localSheetId="6" hidden="1">3</definedName>
    <definedName name="solver_ver" localSheetId="12" hidden="1">3</definedName>
    <definedName name="solver_ver" localSheetId="11" hidden="1">3</definedName>
    <definedName name="solver_ver" localSheetId="10" hidden="1">3</definedName>
  </definedNames>
  <calcPr calcId="152511"/>
</workbook>
</file>

<file path=xl/calcChain.xml><?xml version="1.0" encoding="utf-8"?>
<calcChain xmlns="http://schemas.openxmlformats.org/spreadsheetml/2006/main">
  <c r="I26" i="20" l="1"/>
  <c r="C25" i="20"/>
  <c r="D25" i="20" s="1"/>
  <c r="F21" i="20"/>
  <c r="I7" i="20"/>
  <c r="C6" i="20"/>
  <c r="C7" i="20" s="1"/>
  <c r="C8" i="20" s="1"/>
  <c r="F2" i="20"/>
  <c r="I26" i="19"/>
  <c r="C25" i="19"/>
  <c r="F21" i="19"/>
  <c r="I7" i="19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F2" i="19"/>
  <c r="I26" i="18"/>
  <c r="C25" i="18"/>
  <c r="C26" i="18" s="1"/>
  <c r="F21" i="18"/>
  <c r="I7" i="18"/>
  <c r="C6" i="18"/>
  <c r="C7" i="18" s="1"/>
  <c r="F2" i="18"/>
  <c r="I26" i="17"/>
  <c r="C25" i="17"/>
  <c r="C26" i="17" s="1"/>
  <c r="F21" i="17"/>
  <c r="I7" i="17"/>
  <c r="C6" i="17"/>
  <c r="C7" i="17" s="1"/>
  <c r="F2" i="17"/>
  <c r="I26" i="16"/>
  <c r="C25" i="16"/>
  <c r="C26" i="16" s="1"/>
  <c r="F21" i="16"/>
  <c r="I7" i="16"/>
  <c r="C6" i="16"/>
  <c r="C7" i="16" s="1"/>
  <c r="F2" i="16"/>
  <c r="I26" i="15"/>
  <c r="C25" i="15"/>
  <c r="F21" i="15"/>
  <c r="I7" i="15"/>
  <c r="C6" i="15"/>
  <c r="C7" i="15" s="1"/>
  <c r="C8" i="15" s="1"/>
  <c r="C9" i="15" s="1"/>
  <c r="C10" i="15" s="1"/>
  <c r="C11" i="15" s="1"/>
  <c r="C12" i="15" s="1"/>
  <c r="C13" i="15" s="1"/>
  <c r="C14" i="15" s="1"/>
  <c r="C15" i="15" s="1"/>
  <c r="F2" i="15"/>
  <c r="I26" i="14"/>
  <c r="C25" i="14"/>
  <c r="D25" i="14" s="1"/>
  <c r="F21" i="14"/>
  <c r="I7" i="14"/>
  <c r="C6" i="14"/>
  <c r="C7" i="14" s="1"/>
  <c r="C8" i="14" s="1"/>
  <c r="C9" i="14" s="1"/>
  <c r="C10" i="14" s="1"/>
  <c r="C11" i="14" s="1"/>
  <c r="C12" i="14" s="1"/>
  <c r="C13" i="14" s="1"/>
  <c r="C14" i="14" s="1"/>
  <c r="C15" i="14" s="1"/>
  <c r="F2" i="14"/>
  <c r="I26" i="13"/>
  <c r="C25" i="13"/>
  <c r="F21" i="13"/>
  <c r="I7" i="13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F2" i="13"/>
  <c r="I26" i="12"/>
  <c r="C25" i="12"/>
  <c r="F21" i="12"/>
  <c r="I7" i="12"/>
  <c r="C6" i="12"/>
  <c r="C7" i="12" s="1"/>
  <c r="F2" i="12"/>
  <c r="I26" i="11"/>
  <c r="C25" i="11"/>
  <c r="F21" i="11"/>
  <c r="I7" i="11"/>
  <c r="C6" i="11"/>
  <c r="C7" i="11" s="1"/>
  <c r="C8" i="11" s="1"/>
  <c r="F2" i="11"/>
  <c r="I26" i="10"/>
  <c r="C25" i="10"/>
  <c r="C26" i="10" s="1"/>
  <c r="F21" i="10"/>
  <c r="I7" i="10"/>
  <c r="C6" i="10"/>
  <c r="C7" i="10" s="1"/>
  <c r="C8" i="10" s="1"/>
  <c r="C9" i="10" s="1"/>
  <c r="C10" i="10" s="1"/>
  <c r="C11" i="10" s="1"/>
  <c r="C12" i="10" s="1"/>
  <c r="C13" i="10" s="1"/>
  <c r="C14" i="10" s="1"/>
  <c r="C15" i="10" s="1"/>
  <c r="F2" i="10"/>
  <c r="F21" i="3"/>
  <c r="F2" i="3"/>
  <c r="I7" i="3"/>
  <c r="I26" i="3"/>
  <c r="C25" i="3"/>
  <c r="C26" i="3" s="1"/>
  <c r="C27" i="3" s="1"/>
  <c r="C28" i="3" s="1"/>
  <c r="C29" i="3" s="1"/>
  <c r="C30" i="3" s="1"/>
  <c r="C31" i="3" s="1"/>
  <c r="C32" i="3" s="1"/>
  <c r="C33" i="3" s="1"/>
  <c r="C34" i="3" s="1"/>
  <c r="C6" i="3"/>
  <c r="B32" i="20"/>
  <c r="B28" i="20"/>
  <c r="B27" i="20"/>
  <c r="B11" i="20"/>
  <c r="B8" i="20"/>
  <c r="B35" i="20"/>
  <c r="B14" i="20"/>
  <c r="B33" i="20"/>
  <c r="B29" i="20"/>
  <c r="B9" i="20"/>
  <c r="B31" i="20"/>
  <c r="B12" i="20"/>
  <c r="B34" i="20"/>
  <c r="B30" i="20"/>
  <c r="B15" i="20"/>
  <c r="B6" i="20"/>
  <c r="B13" i="20"/>
  <c r="B26" i="20"/>
  <c r="B25" i="20"/>
  <c r="B16" i="20"/>
  <c r="B10" i="20"/>
  <c r="B7" i="20"/>
  <c r="B32" i="19"/>
  <c r="B28" i="19"/>
  <c r="B27" i="19"/>
  <c r="B11" i="19"/>
  <c r="B8" i="19"/>
  <c r="B14" i="19"/>
  <c r="B33" i="19"/>
  <c r="B29" i="19"/>
  <c r="B9" i="19"/>
  <c r="B12" i="19"/>
  <c r="B34" i="19"/>
  <c r="B30" i="19"/>
  <c r="B15" i="19"/>
  <c r="B6" i="19"/>
  <c r="B10" i="19"/>
  <c r="B7" i="19"/>
  <c r="B35" i="19"/>
  <c r="B31" i="19"/>
  <c r="B13" i="19"/>
  <c r="B26" i="19"/>
  <c r="B25" i="19"/>
  <c r="B16" i="19"/>
  <c r="B32" i="18"/>
  <c r="B28" i="18"/>
  <c r="B27" i="18"/>
  <c r="B11" i="18"/>
  <c r="B8" i="18"/>
  <c r="B31" i="18"/>
  <c r="B14" i="18"/>
  <c r="B7" i="18"/>
  <c r="B33" i="18"/>
  <c r="B29" i="18"/>
  <c r="B9" i="18"/>
  <c r="B12" i="18"/>
  <c r="B34" i="18"/>
  <c r="B30" i="18"/>
  <c r="B15" i="18"/>
  <c r="B6" i="18"/>
  <c r="B13" i="18"/>
  <c r="B10" i="18"/>
  <c r="B35" i="18"/>
  <c r="B26" i="18"/>
  <c r="B25" i="18"/>
  <c r="B16" i="18"/>
  <c r="B32" i="17"/>
  <c r="B28" i="17"/>
  <c r="B27" i="17"/>
  <c r="B11" i="17"/>
  <c r="B8" i="17"/>
  <c r="B14" i="17"/>
  <c r="B13" i="17"/>
  <c r="B33" i="17"/>
  <c r="B29" i="17"/>
  <c r="B9" i="17"/>
  <c r="B31" i="17"/>
  <c r="B12" i="17"/>
  <c r="B34" i="17"/>
  <c r="B30" i="17"/>
  <c r="B15" i="17"/>
  <c r="B6" i="17"/>
  <c r="B10" i="17"/>
  <c r="B35" i="17"/>
  <c r="B26" i="17"/>
  <c r="B25" i="17"/>
  <c r="B16" i="17"/>
  <c r="B7" i="17"/>
  <c r="B32" i="16"/>
  <c r="B28" i="16"/>
  <c r="B27" i="16"/>
  <c r="B11" i="16"/>
  <c r="B8" i="16"/>
  <c r="B7" i="16"/>
  <c r="B14" i="16"/>
  <c r="B31" i="16"/>
  <c r="B33" i="16"/>
  <c r="B29" i="16"/>
  <c r="B9" i="16"/>
  <c r="B12" i="16"/>
  <c r="B13" i="16"/>
  <c r="B34" i="16"/>
  <c r="B30" i="16"/>
  <c r="B15" i="16"/>
  <c r="B6" i="16"/>
  <c r="B10" i="16"/>
  <c r="B35" i="16"/>
  <c r="B26" i="16"/>
  <c r="B25" i="16"/>
  <c r="B16" i="16"/>
  <c r="B32" i="15"/>
  <c r="B28" i="15"/>
  <c r="B27" i="15"/>
  <c r="B11" i="15"/>
  <c r="B8" i="15"/>
  <c r="B14" i="15"/>
  <c r="B33" i="15"/>
  <c r="B29" i="15"/>
  <c r="B9" i="15"/>
  <c r="B12" i="15"/>
  <c r="B6" i="15"/>
  <c r="B34" i="15"/>
  <c r="B30" i="15"/>
  <c r="B15" i="15"/>
  <c r="B10" i="15"/>
  <c r="B35" i="15"/>
  <c r="B31" i="15"/>
  <c r="B13" i="15"/>
  <c r="B7" i="15"/>
  <c r="B26" i="15"/>
  <c r="B25" i="15"/>
  <c r="B16" i="15"/>
  <c r="B32" i="14"/>
  <c r="B28" i="14"/>
  <c r="B27" i="14"/>
  <c r="B11" i="14"/>
  <c r="B8" i="14"/>
  <c r="B14" i="14"/>
  <c r="B33" i="14"/>
  <c r="B29" i="14"/>
  <c r="B9" i="14"/>
  <c r="B12" i="14"/>
  <c r="B34" i="14"/>
  <c r="B30" i="14"/>
  <c r="B15" i="14"/>
  <c r="B6" i="14"/>
  <c r="B10" i="14"/>
  <c r="B35" i="14"/>
  <c r="B31" i="14"/>
  <c r="B13" i="14"/>
  <c r="B7" i="14"/>
  <c r="B26" i="14"/>
  <c r="B25" i="14"/>
  <c r="B16" i="14"/>
  <c r="B32" i="13"/>
  <c r="B28" i="13"/>
  <c r="B27" i="13"/>
  <c r="B11" i="13"/>
  <c r="B14" i="13"/>
  <c r="B6" i="13"/>
  <c r="B33" i="13"/>
  <c r="B29" i="13"/>
  <c r="B9" i="13"/>
  <c r="B12" i="13"/>
  <c r="B34" i="13"/>
  <c r="B30" i="13"/>
  <c r="B15" i="13"/>
  <c r="B10" i="13"/>
  <c r="B7" i="13"/>
  <c r="B35" i="13"/>
  <c r="B31" i="13"/>
  <c r="B13" i="13"/>
  <c r="B26" i="13"/>
  <c r="B25" i="13"/>
  <c r="B16" i="13"/>
  <c r="B8" i="13"/>
  <c r="B32" i="12"/>
  <c r="B27" i="12"/>
  <c r="B8" i="12"/>
  <c r="B33" i="12"/>
  <c r="B29" i="12"/>
  <c r="B9" i="12"/>
  <c r="B15" i="12"/>
  <c r="B12" i="12"/>
  <c r="B30" i="12"/>
  <c r="B6" i="12"/>
  <c r="B34" i="12"/>
  <c r="B10" i="12"/>
  <c r="B35" i="12"/>
  <c r="B31" i="12"/>
  <c r="B13" i="12"/>
  <c r="B7" i="12"/>
  <c r="B26" i="12"/>
  <c r="B25" i="12"/>
  <c r="B16" i="12"/>
  <c r="B28" i="12"/>
  <c r="B11" i="12"/>
  <c r="B14" i="12"/>
  <c r="B32" i="11"/>
  <c r="B28" i="11"/>
  <c r="B11" i="11"/>
  <c r="B7" i="11"/>
  <c r="B14" i="11"/>
  <c r="B33" i="11"/>
  <c r="B29" i="11"/>
  <c r="B9" i="11"/>
  <c r="B12" i="11"/>
  <c r="B10" i="11"/>
  <c r="B34" i="11"/>
  <c r="B30" i="11"/>
  <c r="B15" i="11"/>
  <c r="B6" i="11"/>
  <c r="B13" i="11"/>
  <c r="B35" i="11"/>
  <c r="B31" i="11"/>
  <c r="B26" i="11"/>
  <c r="B25" i="11"/>
  <c r="B16" i="11"/>
  <c r="B27" i="11"/>
  <c r="B8" i="11"/>
  <c r="B32" i="10"/>
  <c r="B28" i="10"/>
  <c r="B27" i="10"/>
  <c r="B11" i="10"/>
  <c r="B8" i="10"/>
  <c r="B7" i="10"/>
  <c r="B14" i="10"/>
  <c r="B13" i="10"/>
  <c r="B33" i="10"/>
  <c r="B29" i="10"/>
  <c r="B9" i="10"/>
  <c r="B26" i="10"/>
  <c r="B12" i="10"/>
  <c r="B16" i="10"/>
  <c r="B34" i="10"/>
  <c r="B30" i="10"/>
  <c r="B15" i="10"/>
  <c r="B6" i="10"/>
  <c r="B31" i="10"/>
  <c r="B25" i="10"/>
  <c r="B10" i="10"/>
  <c r="B35" i="10"/>
  <c r="B35" i="3"/>
  <c r="B27" i="3"/>
  <c r="B26" i="3"/>
  <c r="B34" i="3"/>
  <c r="B33" i="3"/>
  <c r="B25" i="3"/>
  <c r="B32" i="3"/>
  <c r="B31" i="3"/>
  <c r="B30" i="3"/>
  <c r="B29" i="3"/>
  <c r="B28" i="3"/>
  <c r="B16" i="3"/>
  <c r="B7" i="3"/>
  <c r="B8" i="3"/>
  <c r="B14" i="3"/>
  <c r="B9" i="3"/>
  <c r="B10" i="3"/>
  <c r="B15" i="3"/>
  <c r="B11" i="3"/>
  <c r="B12" i="3"/>
  <c r="B13" i="3"/>
  <c r="B6" i="3"/>
  <c r="E7" i="20" l="1"/>
  <c r="B37" i="20"/>
  <c r="E25" i="20"/>
  <c r="B18" i="20"/>
  <c r="E6" i="20"/>
  <c r="E8" i="20"/>
  <c r="C9" i="20"/>
  <c r="C10" i="20" s="1"/>
  <c r="C11" i="20" s="1"/>
  <c r="C12" i="20" s="1"/>
  <c r="C13" i="20" s="1"/>
  <c r="C14" i="20" s="1"/>
  <c r="C15" i="20" s="1"/>
  <c r="E15" i="20" s="1"/>
  <c r="C26" i="20"/>
  <c r="B37" i="19"/>
  <c r="E13" i="19"/>
  <c r="E7" i="19"/>
  <c r="E10" i="19"/>
  <c r="B18" i="19"/>
  <c r="E6" i="19"/>
  <c r="E15" i="19"/>
  <c r="E12" i="19"/>
  <c r="E9" i="19"/>
  <c r="E14" i="19"/>
  <c r="E8" i="19"/>
  <c r="E11" i="19"/>
  <c r="C16" i="19"/>
  <c r="E16" i="19" s="1"/>
  <c r="C26" i="19"/>
  <c r="D25" i="19"/>
  <c r="E25" i="19" s="1"/>
  <c r="B37" i="18"/>
  <c r="B18" i="18"/>
  <c r="E6" i="18"/>
  <c r="E7" i="18"/>
  <c r="C8" i="18"/>
  <c r="C9" i="18" s="1"/>
  <c r="C10" i="18" s="1"/>
  <c r="C11" i="18" s="1"/>
  <c r="C12" i="18" s="1"/>
  <c r="C13" i="18" s="1"/>
  <c r="C14" i="18" s="1"/>
  <c r="C15" i="18" s="1"/>
  <c r="E15" i="18" s="1"/>
  <c r="D26" i="18"/>
  <c r="E26" i="18" s="1"/>
  <c r="C27" i="18"/>
  <c r="D25" i="18"/>
  <c r="E25" i="18" s="1"/>
  <c r="E7" i="17"/>
  <c r="B37" i="17"/>
  <c r="B18" i="17"/>
  <c r="E6" i="17"/>
  <c r="C8" i="17"/>
  <c r="C9" i="17" s="1"/>
  <c r="C10" i="17" s="1"/>
  <c r="C11" i="17" s="1"/>
  <c r="C12" i="17" s="1"/>
  <c r="C13" i="17" s="1"/>
  <c r="C14" i="17" s="1"/>
  <c r="C15" i="17" s="1"/>
  <c r="E15" i="17" s="1"/>
  <c r="D26" i="17"/>
  <c r="E26" i="17" s="1"/>
  <c r="C27" i="17"/>
  <c r="D25" i="17"/>
  <c r="E25" i="17" s="1"/>
  <c r="B37" i="16"/>
  <c r="B18" i="16"/>
  <c r="E6" i="16"/>
  <c r="E7" i="16"/>
  <c r="C8" i="16"/>
  <c r="C9" i="16" s="1"/>
  <c r="C10" i="16" s="1"/>
  <c r="C11" i="16" s="1"/>
  <c r="C12" i="16" s="1"/>
  <c r="C13" i="16" s="1"/>
  <c r="C14" i="16" s="1"/>
  <c r="C15" i="16" s="1"/>
  <c r="E15" i="16" s="1"/>
  <c r="D26" i="16"/>
  <c r="E26" i="16" s="1"/>
  <c r="C27" i="16"/>
  <c r="D25" i="16"/>
  <c r="E25" i="16" s="1"/>
  <c r="B37" i="15"/>
  <c r="E7" i="15"/>
  <c r="E13" i="15"/>
  <c r="E10" i="15"/>
  <c r="E15" i="15"/>
  <c r="B18" i="15"/>
  <c r="E6" i="15"/>
  <c r="E12" i="15"/>
  <c r="E9" i="15"/>
  <c r="E14" i="15"/>
  <c r="E8" i="15"/>
  <c r="E11" i="15"/>
  <c r="C16" i="15"/>
  <c r="E16" i="15" s="1"/>
  <c r="C26" i="15"/>
  <c r="D25" i="15"/>
  <c r="E25" i="15" s="1"/>
  <c r="B37" i="14"/>
  <c r="E25" i="14"/>
  <c r="E7" i="14"/>
  <c r="E13" i="14"/>
  <c r="E10" i="14"/>
  <c r="B18" i="14"/>
  <c r="E6" i="14"/>
  <c r="E15" i="14"/>
  <c r="E12" i="14"/>
  <c r="E9" i="14"/>
  <c r="E14" i="14"/>
  <c r="E8" i="14"/>
  <c r="E11" i="14"/>
  <c r="C16" i="14"/>
  <c r="E16" i="14" s="1"/>
  <c r="C26" i="14"/>
  <c r="E8" i="13"/>
  <c r="B37" i="13"/>
  <c r="E13" i="13"/>
  <c r="E7" i="13"/>
  <c r="E10" i="13"/>
  <c r="E15" i="13"/>
  <c r="E12" i="13"/>
  <c r="E9" i="13"/>
  <c r="B18" i="13"/>
  <c r="E6" i="13"/>
  <c r="E14" i="13"/>
  <c r="E11" i="13"/>
  <c r="C16" i="13"/>
  <c r="E16" i="13" s="1"/>
  <c r="C26" i="13"/>
  <c r="D25" i="13"/>
  <c r="E25" i="13" s="1"/>
  <c r="B37" i="12"/>
  <c r="E7" i="12"/>
  <c r="B18" i="12"/>
  <c r="E6" i="12"/>
  <c r="C8" i="12"/>
  <c r="C9" i="12" s="1"/>
  <c r="C10" i="12" s="1"/>
  <c r="C11" i="12" s="1"/>
  <c r="C12" i="12" s="1"/>
  <c r="C13" i="12" s="1"/>
  <c r="C14" i="12" s="1"/>
  <c r="C15" i="12" s="1"/>
  <c r="E15" i="12" s="1"/>
  <c r="C26" i="12"/>
  <c r="D25" i="12"/>
  <c r="E25" i="12" s="1"/>
  <c r="E8" i="11"/>
  <c r="B37" i="11"/>
  <c r="B18" i="11"/>
  <c r="E6" i="11"/>
  <c r="E7" i="11"/>
  <c r="C9" i="11"/>
  <c r="C10" i="11" s="1"/>
  <c r="C11" i="11" s="1"/>
  <c r="C12" i="11" s="1"/>
  <c r="C13" i="11" s="1"/>
  <c r="C14" i="11" s="1"/>
  <c r="C15" i="11" s="1"/>
  <c r="E15" i="11" s="1"/>
  <c r="C26" i="11"/>
  <c r="D25" i="11"/>
  <c r="E25" i="11" s="1"/>
  <c r="E10" i="10"/>
  <c r="B37" i="10"/>
  <c r="B18" i="10"/>
  <c r="E6" i="10"/>
  <c r="E15" i="10"/>
  <c r="E12" i="10"/>
  <c r="E9" i="10"/>
  <c r="E13" i="10"/>
  <c r="E14" i="10"/>
  <c r="E7" i="10"/>
  <c r="E8" i="10"/>
  <c r="E11" i="10"/>
  <c r="C27" i="10"/>
  <c r="D26" i="10"/>
  <c r="E26" i="10" s="1"/>
  <c r="C16" i="10"/>
  <c r="E16" i="10" s="1"/>
  <c r="D25" i="10"/>
  <c r="E25" i="10" s="1"/>
  <c r="B18" i="3"/>
  <c r="B37" i="3"/>
  <c r="C35" i="3"/>
  <c r="D35" i="3" s="1"/>
  <c r="D31" i="3"/>
  <c r="D30" i="3"/>
  <c r="D28" i="3"/>
  <c r="D25" i="3"/>
  <c r="D27" i="3"/>
  <c r="D29" i="3"/>
  <c r="D26" i="3"/>
  <c r="D34" i="3"/>
  <c r="D33" i="3"/>
  <c r="D32" i="3"/>
  <c r="E6" i="3"/>
  <c r="C7" i="3"/>
  <c r="AZ4" i="2"/>
  <c r="AZ5" i="2"/>
  <c r="AZ6" i="2"/>
  <c r="AZ7" i="2"/>
  <c r="AZ8" i="2"/>
  <c r="AZ9" i="2"/>
  <c r="AZ10" i="2"/>
  <c r="AZ11" i="2"/>
  <c r="AZ12" i="2"/>
  <c r="AZ13" i="2"/>
  <c r="AZ14" i="2"/>
  <c r="AZ15" i="2"/>
  <c r="AY4" i="2"/>
  <c r="P3" i="1"/>
  <c r="P4" i="1"/>
  <c r="P5" i="1"/>
  <c r="P6" i="1"/>
  <c r="P7" i="1"/>
  <c r="P8" i="1"/>
  <c r="P9" i="1"/>
  <c r="P10" i="1"/>
  <c r="P11" i="1"/>
  <c r="P12" i="1"/>
  <c r="P13" i="1"/>
  <c r="P2" i="1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B5" i="2"/>
  <c r="B6" i="2"/>
  <c r="BB6" i="2" s="1"/>
  <c r="B7" i="2"/>
  <c r="BB7" i="2" s="1"/>
  <c r="B8" i="2"/>
  <c r="BB8" i="2" s="1"/>
  <c r="B9" i="2"/>
  <c r="BB9" i="2" s="1"/>
  <c r="B10" i="2"/>
  <c r="BB10" i="2" s="1"/>
  <c r="B11" i="2"/>
  <c r="B12" i="2"/>
  <c r="B13" i="2"/>
  <c r="B14" i="2"/>
  <c r="B15" i="2"/>
  <c r="B4" i="2"/>
  <c r="E14" i="18" l="1"/>
  <c r="E10" i="17"/>
  <c r="E8" i="17"/>
  <c r="E14" i="17"/>
  <c r="E13" i="17"/>
  <c r="C16" i="16"/>
  <c r="E16" i="16" s="1"/>
  <c r="E12" i="16"/>
  <c r="E8" i="12"/>
  <c r="E13" i="12"/>
  <c r="E14" i="11"/>
  <c r="C16" i="20"/>
  <c r="E16" i="20" s="1"/>
  <c r="E11" i="20"/>
  <c r="E12" i="20"/>
  <c r="F12" i="20"/>
  <c r="G12" i="20" s="1"/>
  <c r="F8" i="20"/>
  <c r="G8" i="20" s="1"/>
  <c r="F15" i="20"/>
  <c r="G15" i="20" s="1"/>
  <c r="F6" i="20"/>
  <c r="G6" i="20" s="1"/>
  <c r="F11" i="20"/>
  <c r="G11" i="20" s="1"/>
  <c r="F10" i="20"/>
  <c r="G10" i="20" s="1"/>
  <c r="F13" i="20"/>
  <c r="G13" i="20" s="1"/>
  <c r="F7" i="20"/>
  <c r="G7" i="20" s="1"/>
  <c r="F14" i="20"/>
  <c r="G14" i="20" s="1"/>
  <c r="F9" i="20"/>
  <c r="G9" i="20" s="1"/>
  <c r="F25" i="20"/>
  <c r="G25" i="20" s="1"/>
  <c r="E13" i="20"/>
  <c r="E10" i="20"/>
  <c r="E9" i="20"/>
  <c r="E14" i="20"/>
  <c r="C27" i="20"/>
  <c r="D26" i="20"/>
  <c r="E26" i="20" s="1"/>
  <c r="F3" i="19"/>
  <c r="F12" i="19"/>
  <c r="G12" i="19" s="1"/>
  <c r="F15" i="19"/>
  <c r="G15" i="19" s="1"/>
  <c r="F6" i="19"/>
  <c r="G6" i="19" s="1"/>
  <c r="F10" i="19"/>
  <c r="G10" i="19" s="1"/>
  <c r="F13" i="19"/>
  <c r="G13" i="19" s="1"/>
  <c r="F7" i="19"/>
  <c r="G7" i="19" s="1"/>
  <c r="F16" i="19"/>
  <c r="G16" i="19" s="1"/>
  <c r="F11" i="19"/>
  <c r="G11" i="19" s="1"/>
  <c r="F8" i="19"/>
  <c r="G8" i="19" s="1"/>
  <c r="F14" i="19"/>
  <c r="G14" i="19" s="1"/>
  <c r="F9" i="19"/>
  <c r="G9" i="19" s="1"/>
  <c r="F25" i="19"/>
  <c r="G25" i="19" s="1"/>
  <c r="D26" i="19"/>
  <c r="E26" i="19" s="1"/>
  <c r="C27" i="19"/>
  <c r="C16" i="18"/>
  <c r="E16" i="18" s="1"/>
  <c r="E11" i="18"/>
  <c r="E12" i="18"/>
  <c r="F12" i="18"/>
  <c r="G12" i="18" s="1"/>
  <c r="F15" i="18"/>
  <c r="G15" i="18" s="1"/>
  <c r="F6" i="18"/>
  <c r="G6" i="18" s="1"/>
  <c r="F10" i="18"/>
  <c r="G10" i="18" s="1"/>
  <c r="F14" i="18"/>
  <c r="G14" i="18" s="1"/>
  <c r="F13" i="18"/>
  <c r="G13" i="18" s="1"/>
  <c r="F7" i="18"/>
  <c r="G7" i="18" s="1"/>
  <c r="F11" i="18"/>
  <c r="G11" i="18" s="1"/>
  <c r="F8" i="18"/>
  <c r="G8" i="18" s="1"/>
  <c r="F9" i="18"/>
  <c r="G9" i="18" s="1"/>
  <c r="E8" i="18"/>
  <c r="E13" i="18"/>
  <c r="E10" i="18"/>
  <c r="F26" i="18"/>
  <c r="G26" i="18" s="1"/>
  <c r="F25" i="18"/>
  <c r="G25" i="18" s="1"/>
  <c r="C28" i="18"/>
  <c r="D27" i="18"/>
  <c r="E27" i="18" s="1"/>
  <c r="E9" i="18"/>
  <c r="C16" i="17"/>
  <c r="E16" i="17" s="1"/>
  <c r="E11" i="17"/>
  <c r="E12" i="17"/>
  <c r="F12" i="17"/>
  <c r="G12" i="17" s="1"/>
  <c r="F15" i="17"/>
  <c r="G15" i="17" s="1"/>
  <c r="F6" i="17"/>
  <c r="G6" i="17" s="1"/>
  <c r="F10" i="17"/>
  <c r="G10" i="17" s="1"/>
  <c r="F13" i="17"/>
  <c r="G13" i="17" s="1"/>
  <c r="F7" i="17"/>
  <c r="G7" i="17" s="1"/>
  <c r="F11" i="17"/>
  <c r="G11" i="17" s="1"/>
  <c r="F8" i="17"/>
  <c r="G8" i="17" s="1"/>
  <c r="F9" i="17"/>
  <c r="G9" i="17" s="1"/>
  <c r="F14" i="17"/>
  <c r="G14" i="17" s="1"/>
  <c r="F26" i="17"/>
  <c r="G26" i="17" s="1"/>
  <c r="F25" i="17"/>
  <c r="G25" i="17" s="1"/>
  <c r="E9" i="17"/>
  <c r="D27" i="17"/>
  <c r="E27" i="17" s="1"/>
  <c r="C28" i="17"/>
  <c r="E11" i="16"/>
  <c r="E8" i="16"/>
  <c r="E13" i="16"/>
  <c r="F12" i="16"/>
  <c r="G12" i="16" s="1"/>
  <c r="F14" i="16"/>
  <c r="G14" i="16" s="1"/>
  <c r="F15" i="16"/>
  <c r="G15" i="16" s="1"/>
  <c r="F6" i="16"/>
  <c r="G6" i="16" s="1"/>
  <c r="F10" i="16"/>
  <c r="G10" i="16" s="1"/>
  <c r="F13" i="16"/>
  <c r="G13" i="16" s="1"/>
  <c r="F7" i="16"/>
  <c r="G7" i="16" s="1"/>
  <c r="F11" i="16"/>
  <c r="G11" i="16" s="1"/>
  <c r="F8" i="16"/>
  <c r="G8" i="16" s="1"/>
  <c r="F9" i="16"/>
  <c r="G9" i="16" s="1"/>
  <c r="F3" i="14"/>
  <c r="F3" i="15"/>
  <c r="E10" i="16"/>
  <c r="F26" i="16"/>
  <c r="G26" i="16" s="1"/>
  <c r="F25" i="16"/>
  <c r="G25" i="16" s="1"/>
  <c r="C28" i="16"/>
  <c r="D27" i="16"/>
  <c r="E27" i="16" s="1"/>
  <c r="E14" i="16"/>
  <c r="E9" i="16"/>
  <c r="F25" i="15"/>
  <c r="G25" i="15" s="1"/>
  <c r="D26" i="15"/>
  <c r="E26" i="15" s="1"/>
  <c r="C27" i="15"/>
  <c r="F12" i="15"/>
  <c r="G12" i="15" s="1"/>
  <c r="F15" i="15"/>
  <c r="G15" i="15" s="1"/>
  <c r="F6" i="15"/>
  <c r="G6" i="15" s="1"/>
  <c r="F10" i="15"/>
  <c r="G10" i="15" s="1"/>
  <c r="F13" i="15"/>
  <c r="G13" i="15" s="1"/>
  <c r="F7" i="15"/>
  <c r="G7" i="15" s="1"/>
  <c r="F16" i="15"/>
  <c r="G16" i="15" s="1"/>
  <c r="F11" i="15"/>
  <c r="G11" i="15" s="1"/>
  <c r="F8" i="15"/>
  <c r="G8" i="15" s="1"/>
  <c r="F14" i="15"/>
  <c r="G14" i="15" s="1"/>
  <c r="F9" i="15"/>
  <c r="G9" i="15" s="1"/>
  <c r="F12" i="14"/>
  <c r="G12" i="14" s="1"/>
  <c r="F6" i="14"/>
  <c r="G6" i="14" s="1"/>
  <c r="F15" i="14"/>
  <c r="G15" i="14" s="1"/>
  <c r="F10" i="14"/>
  <c r="G10" i="14" s="1"/>
  <c r="F13" i="14"/>
  <c r="G13" i="14" s="1"/>
  <c r="F7" i="14"/>
  <c r="G7" i="14" s="1"/>
  <c r="F16" i="14"/>
  <c r="G16" i="14" s="1"/>
  <c r="F8" i="14"/>
  <c r="G8" i="14" s="1"/>
  <c r="F11" i="14"/>
  <c r="G11" i="14" s="1"/>
  <c r="F14" i="14"/>
  <c r="G14" i="14" s="1"/>
  <c r="F9" i="14"/>
  <c r="G9" i="14" s="1"/>
  <c r="F25" i="14"/>
  <c r="G25" i="14" s="1"/>
  <c r="D26" i="14"/>
  <c r="E26" i="14" s="1"/>
  <c r="C27" i="14"/>
  <c r="F25" i="13"/>
  <c r="G25" i="13" s="1"/>
  <c r="F3" i="13"/>
  <c r="F15" i="13"/>
  <c r="G15" i="13" s="1"/>
  <c r="F6" i="13"/>
  <c r="G6" i="13" s="1"/>
  <c r="F10" i="13"/>
  <c r="G10" i="13" s="1"/>
  <c r="F13" i="13"/>
  <c r="G13" i="13" s="1"/>
  <c r="F7" i="13"/>
  <c r="G7" i="13" s="1"/>
  <c r="F16" i="13"/>
  <c r="G16" i="13" s="1"/>
  <c r="F11" i="13"/>
  <c r="G11" i="13" s="1"/>
  <c r="F8" i="13"/>
  <c r="G8" i="13" s="1"/>
  <c r="F14" i="13"/>
  <c r="G14" i="13" s="1"/>
  <c r="F9" i="13"/>
  <c r="G9" i="13" s="1"/>
  <c r="F12" i="13"/>
  <c r="G12" i="13" s="1"/>
  <c r="D26" i="13"/>
  <c r="E26" i="13" s="1"/>
  <c r="C27" i="13"/>
  <c r="C16" i="12"/>
  <c r="E16" i="12" s="1"/>
  <c r="E12" i="12"/>
  <c r="E10" i="12"/>
  <c r="E11" i="12"/>
  <c r="E9" i="12"/>
  <c r="D26" i="12"/>
  <c r="E26" i="12" s="1"/>
  <c r="C27" i="12"/>
  <c r="F10" i="12"/>
  <c r="G10" i="12" s="1"/>
  <c r="F7" i="12"/>
  <c r="G7" i="12" s="1"/>
  <c r="F13" i="12"/>
  <c r="G13" i="12" s="1"/>
  <c r="F11" i="12"/>
  <c r="G11" i="12" s="1"/>
  <c r="F8" i="12"/>
  <c r="G8" i="12" s="1"/>
  <c r="F14" i="12"/>
  <c r="G14" i="12" s="1"/>
  <c r="F9" i="12"/>
  <c r="G9" i="12" s="1"/>
  <c r="F12" i="12"/>
  <c r="G12" i="12" s="1"/>
  <c r="F15" i="12"/>
  <c r="G15" i="12" s="1"/>
  <c r="F6" i="12"/>
  <c r="G6" i="12" s="1"/>
  <c r="E14" i="12"/>
  <c r="F25" i="12"/>
  <c r="G25" i="12" s="1"/>
  <c r="E9" i="11"/>
  <c r="E12" i="11"/>
  <c r="E10" i="11"/>
  <c r="F25" i="11"/>
  <c r="G25" i="11" s="1"/>
  <c r="F6" i="11"/>
  <c r="G6" i="11" s="1"/>
  <c r="F15" i="11"/>
  <c r="G15" i="11" s="1"/>
  <c r="F14" i="11"/>
  <c r="G14" i="11" s="1"/>
  <c r="F10" i="11"/>
  <c r="G10" i="11" s="1"/>
  <c r="F11" i="11"/>
  <c r="G11" i="11" s="1"/>
  <c r="F13" i="11"/>
  <c r="G13" i="11" s="1"/>
  <c r="F7" i="11"/>
  <c r="G7" i="11" s="1"/>
  <c r="F8" i="11"/>
  <c r="G8" i="11" s="1"/>
  <c r="F9" i="11"/>
  <c r="G9" i="11" s="1"/>
  <c r="F12" i="11"/>
  <c r="G12" i="11" s="1"/>
  <c r="D26" i="11"/>
  <c r="E26" i="11" s="1"/>
  <c r="C27" i="11"/>
  <c r="C16" i="11"/>
  <c r="E16" i="11" s="1"/>
  <c r="E11" i="11"/>
  <c r="E13" i="11"/>
  <c r="F3" i="10"/>
  <c r="D27" i="10"/>
  <c r="E27" i="10" s="1"/>
  <c r="C28" i="10"/>
  <c r="F26" i="10"/>
  <c r="G26" i="10" s="1"/>
  <c r="F25" i="10"/>
  <c r="G25" i="10" s="1"/>
  <c r="F12" i="10"/>
  <c r="G12" i="10" s="1"/>
  <c r="F14" i="10"/>
  <c r="G14" i="10" s="1"/>
  <c r="F9" i="10"/>
  <c r="G9" i="10" s="1"/>
  <c r="F15" i="10"/>
  <c r="G15" i="10" s="1"/>
  <c r="F6" i="10"/>
  <c r="G6" i="10" s="1"/>
  <c r="F10" i="10"/>
  <c r="G10" i="10" s="1"/>
  <c r="F13" i="10"/>
  <c r="G13" i="10" s="1"/>
  <c r="F7" i="10"/>
  <c r="G7" i="10" s="1"/>
  <c r="F16" i="10"/>
  <c r="G16" i="10" s="1"/>
  <c r="F11" i="10"/>
  <c r="G11" i="10" s="1"/>
  <c r="F8" i="10"/>
  <c r="G8" i="10" s="1"/>
  <c r="E26" i="3"/>
  <c r="F26" i="3"/>
  <c r="E29" i="3"/>
  <c r="F29" i="3"/>
  <c r="E27" i="3"/>
  <c r="F27" i="3"/>
  <c r="E25" i="3"/>
  <c r="F25" i="3"/>
  <c r="E28" i="3"/>
  <c r="F28" i="3"/>
  <c r="E32" i="3"/>
  <c r="F32" i="3"/>
  <c r="E30" i="3"/>
  <c r="F30" i="3"/>
  <c r="E33" i="3"/>
  <c r="F33" i="3"/>
  <c r="E31" i="3"/>
  <c r="F31" i="3"/>
  <c r="E34" i="3"/>
  <c r="F34" i="3"/>
  <c r="E35" i="3"/>
  <c r="F35" i="3"/>
  <c r="E7" i="3"/>
  <c r="C8" i="3"/>
  <c r="BB11" i="2"/>
  <c r="Q16" i="1"/>
  <c r="BB4" i="2"/>
  <c r="BB17" i="2" s="1"/>
  <c r="BB15" i="2"/>
  <c r="BB14" i="2"/>
  <c r="BB13" i="2"/>
  <c r="BB5" i="2"/>
  <c r="BB12" i="2"/>
  <c r="F26" i="19" l="1"/>
  <c r="G26" i="19" s="1"/>
  <c r="F26" i="14"/>
  <c r="G26" i="14" s="1"/>
  <c r="F26" i="12"/>
  <c r="G26" i="12" s="1"/>
  <c r="F27" i="10"/>
  <c r="G27" i="10" s="1"/>
  <c r="F16" i="20"/>
  <c r="G16" i="20" s="1"/>
  <c r="I6" i="20" s="1"/>
  <c r="I8" i="20" s="1"/>
  <c r="F16" i="17"/>
  <c r="G16" i="17" s="1"/>
  <c r="I6" i="17" s="1"/>
  <c r="I8" i="17" s="1"/>
  <c r="F16" i="16"/>
  <c r="G16" i="16" s="1"/>
  <c r="I6" i="16" s="1"/>
  <c r="I8" i="16" s="1"/>
  <c r="F3" i="20"/>
  <c r="F26" i="20"/>
  <c r="G26" i="20" s="1"/>
  <c r="D27" i="20"/>
  <c r="C28" i="20"/>
  <c r="I6" i="19"/>
  <c r="I8" i="19" s="1"/>
  <c r="D27" i="19"/>
  <c r="C28" i="19"/>
  <c r="F3" i="18"/>
  <c r="C29" i="18"/>
  <c r="D28" i="18"/>
  <c r="F27" i="18"/>
  <c r="G27" i="18" s="1"/>
  <c r="F16" i="18"/>
  <c r="G16" i="18" s="1"/>
  <c r="I6" i="18" s="1"/>
  <c r="I8" i="18" s="1"/>
  <c r="F3" i="17"/>
  <c r="C29" i="17"/>
  <c r="D28" i="17"/>
  <c r="F3" i="16"/>
  <c r="F27" i="17"/>
  <c r="G27" i="17" s="1"/>
  <c r="C29" i="16"/>
  <c r="D28" i="16"/>
  <c r="F27" i="16"/>
  <c r="G27" i="16" s="1"/>
  <c r="I6" i="15"/>
  <c r="I8" i="15" s="1"/>
  <c r="D27" i="15"/>
  <c r="C28" i="15"/>
  <c r="F26" i="15"/>
  <c r="G26" i="15" s="1"/>
  <c r="I6" i="14"/>
  <c r="I8" i="14" s="1"/>
  <c r="D27" i="14"/>
  <c r="C28" i="14"/>
  <c r="F3" i="12"/>
  <c r="I6" i="13"/>
  <c r="I8" i="13" s="1"/>
  <c r="F26" i="13"/>
  <c r="G26" i="13" s="1"/>
  <c r="D27" i="13"/>
  <c r="C28" i="13"/>
  <c r="F3" i="11"/>
  <c r="D27" i="12"/>
  <c r="C28" i="12"/>
  <c r="F16" i="12"/>
  <c r="G16" i="12" s="1"/>
  <c r="I6" i="12" s="1"/>
  <c r="I8" i="12" s="1"/>
  <c r="F16" i="11"/>
  <c r="G16" i="11" s="1"/>
  <c r="I6" i="11" s="1"/>
  <c r="I8" i="11" s="1"/>
  <c r="D27" i="11"/>
  <c r="C28" i="11"/>
  <c r="F26" i="11"/>
  <c r="G26" i="11" s="1"/>
  <c r="I6" i="10"/>
  <c r="I8" i="10" s="1"/>
  <c r="C29" i="10"/>
  <c r="D28" i="10"/>
  <c r="F22" i="3"/>
  <c r="E8" i="3"/>
  <c r="C9" i="3"/>
  <c r="C29" i="20" l="1"/>
  <c r="D28" i="20"/>
  <c r="E27" i="20"/>
  <c r="F27" i="20"/>
  <c r="G27" i="20" s="1"/>
  <c r="C29" i="19"/>
  <c r="D28" i="19"/>
  <c r="E27" i="19"/>
  <c r="F27" i="19"/>
  <c r="G27" i="19" s="1"/>
  <c r="E28" i="18"/>
  <c r="F28" i="18"/>
  <c r="G28" i="18" s="1"/>
  <c r="D29" i="18"/>
  <c r="C30" i="18"/>
  <c r="E28" i="17"/>
  <c r="F28" i="17"/>
  <c r="G28" i="17" s="1"/>
  <c r="D29" i="17"/>
  <c r="C30" i="17"/>
  <c r="E28" i="16"/>
  <c r="F28" i="16"/>
  <c r="G28" i="16" s="1"/>
  <c r="D29" i="16"/>
  <c r="C30" i="16"/>
  <c r="C29" i="15"/>
  <c r="D28" i="15"/>
  <c r="E27" i="15"/>
  <c r="F27" i="15"/>
  <c r="G27" i="15" s="1"/>
  <c r="C29" i="14"/>
  <c r="D28" i="14"/>
  <c r="E27" i="14"/>
  <c r="F27" i="14"/>
  <c r="G27" i="14" s="1"/>
  <c r="C29" i="13"/>
  <c r="D28" i="13"/>
  <c r="E27" i="13"/>
  <c r="F27" i="13"/>
  <c r="G27" i="13" s="1"/>
  <c r="C29" i="12"/>
  <c r="D28" i="12"/>
  <c r="E27" i="12"/>
  <c r="F27" i="12"/>
  <c r="G27" i="12" s="1"/>
  <c r="C29" i="11"/>
  <c r="D28" i="11"/>
  <c r="E27" i="11"/>
  <c r="F27" i="11"/>
  <c r="G27" i="11" s="1"/>
  <c r="E28" i="10"/>
  <c r="F28" i="10"/>
  <c r="G28" i="10" s="1"/>
  <c r="D29" i="10"/>
  <c r="C30" i="10"/>
  <c r="E9" i="3"/>
  <c r="C10" i="3"/>
  <c r="E28" i="20" l="1"/>
  <c r="F28" i="20"/>
  <c r="G28" i="20" s="1"/>
  <c r="D29" i="20"/>
  <c r="C30" i="20"/>
  <c r="E28" i="19"/>
  <c r="F28" i="19"/>
  <c r="G28" i="19" s="1"/>
  <c r="D29" i="19"/>
  <c r="C30" i="19"/>
  <c r="D30" i="18"/>
  <c r="C31" i="18"/>
  <c r="E29" i="18"/>
  <c r="F29" i="18"/>
  <c r="G29" i="18" s="1"/>
  <c r="D30" i="17"/>
  <c r="C31" i="17"/>
  <c r="E29" i="17"/>
  <c r="F29" i="17"/>
  <c r="G29" i="17" s="1"/>
  <c r="D30" i="16"/>
  <c r="C31" i="16"/>
  <c r="E29" i="16"/>
  <c r="F29" i="16"/>
  <c r="G29" i="16" s="1"/>
  <c r="E28" i="15"/>
  <c r="F28" i="15"/>
  <c r="G28" i="15" s="1"/>
  <c r="D29" i="15"/>
  <c r="C30" i="15"/>
  <c r="E28" i="14"/>
  <c r="F28" i="14"/>
  <c r="G28" i="14" s="1"/>
  <c r="D29" i="14"/>
  <c r="C30" i="14"/>
  <c r="E28" i="13"/>
  <c r="F28" i="13"/>
  <c r="G28" i="13" s="1"/>
  <c r="D29" i="13"/>
  <c r="C30" i="13"/>
  <c r="E28" i="12"/>
  <c r="F28" i="12"/>
  <c r="G28" i="12" s="1"/>
  <c r="D29" i="12"/>
  <c r="C30" i="12"/>
  <c r="E28" i="11"/>
  <c r="F28" i="11"/>
  <c r="G28" i="11" s="1"/>
  <c r="D29" i="11"/>
  <c r="C30" i="11"/>
  <c r="D30" i="10"/>
  <c r="C31" i="10"/>
  <c r="E29" i="10"/>
  <c r="F29" i="10"/>
  <c r="G29" i="10" s="1"/>
  <c r="E10" i="3"/>
  <c r="C11" i="3"/>
  <c r="E29" i="20" l="1"/>
  <c r="F29" i="20"/>
  <c r="G29" i="20" s="1"/>
  <c r="C31" i="20"/>
  <c r="D30" i="20"/>
  <c r="D30" i="19"/>
  <c r="C31" i="19"/>
  <c r="E29" i="19"/>
  <c r="F29" i="19"/>
  <c r="G29" i="19" s="1"/>
  <c r="D31" i="18"/>
  <c r="C32" i="18"/>
  <c r="E30" i="18"/>
  <c r="F30" i="18"/>
  <c r="G30" i="18" s="1"/>
  <c r="D31" i="17"/>
  <c r="C32" i="17"/>
  <c r="E30" i="17"/>
  <c r="F30" i="17"/>
  <c r="G30" i="17" s="1"/>
  <c r="E30" i="16"/>
  <c r="F30" i="16"/>
  <c r="G30" i="16" s="1"/>
  <c r="D31" i="16"/>
  <c r="C32" i="16"/>
  <c r="D30" i="15"/>
  <c r="C31" i="15"/>
  <c r="E29" i="15"/>
  <c r="F29" i="15"/>
  <c r="G29" i="15" s="1"/>
  <c r="D30" i="14"/>
  <c r="C31" i="14"/>
  <c r="E29" i="14"/>
  <c r="F29" i="14"/>
  <c r="G29" i="14" s="1"/>
  <c r="D30" i="13"/>
  <c r="C31" i="13"/>
  <c r="E29" i="13"/>
  <c r="F29" i="13"/>
  <c r="G29" i="13" s="1"/>
  <c r="E29" i="12"/>
  <c r="F29" i="12"/>
  <c r="G29" i="12" s="1"/>
  <c r="D30" i="12"/>
  <c r="C31" i="12"/>
  <c r="D30" i="11"/>
  <c r="C31" i="11"/>
  <c r="E29" i="11"/>
  <c r="F29" i="11"/>
  <c r="G29" i="11" s="1"/>
  <c r="D31" i="10"/>
  <c r="C32" i="10"/>
  <c r="E30" i="10"/>
  <c r="F30" i="10"/>
  <c r="G30" i="10" s="1"/>
  <c r="E11" i="3"/>
  <c r="C12" i="3"/>
  <c r="E30" i="20" l="1"/>
  <c r="F30" i="20"/>
  <c r="G30" i="20" s="1"/>
  <c r="D31" i="20"/>
  <c r="C32" i="20"/>
  <c r="D31" i="19"/>
  <c r="C32" i="19"/>
  <c r="E30" i="19"/>
  <c r="F30" i="19"/>
  <c r="G30" i="19" s="1"/>
  <c r="E31" i="18"/>
  <c r="F31" i="18"/>
  <c r="G31" i="18" s="1"/>
  <c r="C33" i="18"/>
  <c r="D32" i="18"/>
  <c r="C33" i="17"/>
  <c r="D32" i="17"/>
  <c r="E31" i="17"/>
  <c r="F31" i="17"/>
  <c r="G31" i="17" s="1"/>
  <c r="C33" i="16"/>
  <c r="D32" i="16"/>
  <c r="E31" i="16"/>
  <c r="F31" i="16"/>
  <c r="G31" i="16" s="1"/>
  <c r="E30" i="15"/>
  <c r="F30" i="15"/>
  <c r="G30" i="15" s="1"/>
  <c r="D31" i="15"/>
  <c r="C32" i="15"/>
  <c r="D31" i="14"/>
  <c r="C32" i="14"/>
  <c r="E30" i="14"/>
  <c r="F30" i="14"/>
  <c r="G30" i="14" s="1"/>
  <c r="D31" i="13"/>
  <c r="C32" i="13"/>
  <c r="E30" i="13"/>
  <c r="F30" i="13"/>
  <c r="G30" i="13" s="1"/>
  <c r="D31" i="12"/>
  <c r="C32" i="12"/>
  <c r="E30" i="12"/>
  <c r="F30" i="12"/>
  <c r="G30" i="12" s="1"/>
  <c r="D31" i="11"/>
  <c r="C32" i="11"/>
  <c r="E30" i="11"/>
  <c r="F30" i="11"/>
  <c r="G30" i="11" s="1"/>
  <c r="E31" i="10"/>
  <c r="F31" i="10"/>
  <c r="G31" i="10" s="1"/>
  <c r="D32" i="10"/>
  <c r="C33" i="10"/>
  <c r="E12" i="3"/>
  <c r="C13" i="3"/>
  <c r="C33" i="20" l="1"/>
  <c r="D32" i="20"/>
  <c r="E31" i="20"/>
  <c r="F31" i="20"/>
  <c r="G31" i="20" s="1"/>
  <c r="C33" i="19"/>
  <c r="D32" i="19"/>
  <c r="E31" i="19"/>
  <c r="F31" i="19"/>
  <c r="G31" i="19" s="1"/>
  <c r="D33" i="18"/>
  <c r="C34" i="18"/>
  <c r="E32" i="18"/>
  <c r="F32" i="18"/>
  <c r="G32" i="18" s="1"/>
  <c r="D33" i="17"/>
  <c r="C34" i="17"/>
  <c r="E32" i="17"/>
  <c r="F32" i="17"/>
  <c r="G32" i="17" s="1"/>
  <c r="D33" i="16"/>
  <c r="C34" i="16"/>
  <c r="D34" i="16" s="1"/>
  <c r="E32" i="16"/>
  <c r="F32" i="16"/>
  <c r="G32" i="16" s="1"/>
  <c r="C33" i="15"/>
  <c r="D32" i="15"/>
  <c r="E31" i="15"/>
  <c r="F31" i="15"/>
  <c r="G31" i="15" s="1"/>
  <c r="E31" i="14"/>
  <c r="F31" i="14"/>
  <c r="G31" i="14" s="1"/>
  <c r="C33" i="14"/>
  <c r="D32" i="14"/>
  <c r="C33" i="13"/>
  <c r="D32" i="13"/>
  <c r="E31" i="13"/>
  <c r="F31" i="13"/>
  <c r="G31" i="13" s="1"/>
  <c r="C33" i="12"/>
  <c r="D32" i="12"/>
  <c r="E31" i="12"/>
  <c r="F31" i="12"/>
  <c r="G31" i="12" s="1"/>
  <c r="E31" i="11"/>
  <c r="F31" i="11"/>
  <c r="G31" i="11" s="1"/>
  <c r="C33" i="11"/>
  <c r="D32" i="11"/>
  <c r="D33" i="10"/>
  <c r="C34" i="10"/>
  <c r="E32" i="10"/>
  <c r="F32" i="10"/>
  <c r="G32" i="10" s="1"/>
  <c r="E13" i="3"/>
  <c r="C14" i="3"/>
  <c r="C35" i="16" l="1"/>
  <c r="D35" i="16" s="1"/>
  <c r="E35" i="16" s="1"/>
  <c r="E32" i="20"/>
  <c r="F32" i="20"/>
  <c r="G32" i="20" s="1"/>
  <c r="D33" i="20"/>
  <c r="C34" i="20"/>
  <c r="E32" i="19"/>
  <c r="F32" i="19"/>
  <c r="G32" i="19" s="1"/>
  <c r="D33" i="19"/>
  <c r="C34" i="19"/>
  <c r="D34" i="18"/>
  <c r="C35" i="18"/>
  <c r="D35" i="18" s="1"/>
  <c r="E33" i="18"/>
  <c r="F33" i="18"/>
  <c r="G33" i="18" s="1"/>
  <c r="D34" i="17"/>
  <c r="C35" i="17"/>
  <c r="D35" i="17" s="1"/>
  <c r="E33" i="17"/>
  <c r="F33" i="17"/>
  <c r="G33" i="17" s="1"/>
  <c r="E33" i="16"/>
  <c r="F33" i="16"/>
  <c r="G33" i="16" s="1"/>
  <c r="E34" i="16"/>
  <c r="F34" i="16"/>
  <c r="G34" i="16" s="1"/>
  <c r="D33" i="15"/>
  <c r="C34" i="15"/>
  <c r="E32" i="15"/>
  <c r="F32" i="15"/>
  <c r="G32" i="15" s="1"/>
  <c r="E32" i="14"/>
  <c r="F32" i="14"/>
  <c r="G32" i="14" s="1"/>
  <c r="D33" i="14"/>
  <c r="C34" i="14"/>
  <c r="E32" i="13"/>
  <c r="F32" i="13"/>
  <c r="G32" i="13" s="1"/>
  <c r="D33" i="13"/>
  <c r="C34" i="13"/>
  <c r="D33" i="12"/>
  <c r="C34" i="12"/>
  <c r="E32" i="12"/>
  <c r="F32" i="12"/>
  <c r="G32" i="12" s="1"/>
  <c r="E32" i="11"/>
  <c r="F32" i="11"/>
  <c r="G32" i="11" s="1"/>
  <c r="D33" i="11"/>
  <c r="C34" i="11"/>
  <c r="E33" i="10"/>
  <c r="F33" i="10"/>
  <c r="G33" i="10" s="1"/>
  <c r="D34" i="10"/>
  <c r="C35" i="10"/>
  <c r="D35" i="10" s="1"/>
  <c r="E14" i="3"/>
  <c r="C15" i="3"/>
  <c r="C16" i="3" s="1"/>
  <c r="F35" i="16" l="1"/>
  <c r="G35" i="16" s="1"/>
  <c r="I25" i="16" s="1"/>
  <c r="I27" i="16" s="1"/>
  <c r="D34" i="20"/>
  <c r="C35" i="20"/>
  <c r="D35" i="20" s="1"/>
  <c r="E33" i="20"/>
  <c r="F33" i="20"/>
  <c r="G33" i="20" s="1"/>
  <c r="D34" i="19"/>
  <c r="C35" i="19"/>
  <c r="D35" i="19" s="1"/>
  <c r="E33" i="19"/>
  <c r="F33" i="19"/>
  <c r="G33" i="19" s="1"/>
  <c r="E35" i="18"/>
  <c r="F35" i="18"/>
  <c r="G35" i="18" s="1"/>
  <c r="E34" i="18"/>
  <c r="F34" i="18"/>
  <c r="G34" i="18" s="1"/>
  <c r="E35" i="17"/>
  <c r="F35" i="17"/>
  <c r="G35" i="17" s="1"/>
  <c r="E34" i="17"/>
  <c r="F34" i="17"/>
  <c r="G34" i="17" s="1"/>
  <c r="F22" i="16"/>
  <c r="L25" i="16" s="1"/>
  <c r="L27" i="16" s="1"/>
  <c r="E33" i="15"/>
  <c r="F33" i="15"/>
  <c r="G33" i="15" s="1"/>
  <c r="D34" i="15"/>
  <c r="C35" i="15"/>
  <c r="D35" i="15" s="1"/>
  <c r="D34" i="14"/>
  <c r="C35" i="14"/>
  <c r="D35" i="14" s="1"/>
  <c r="E33" i="14"/>
  <c r="F33" i="14"/>
  <c r="G33" i="14" s="1"/>
  <c r="E33" i="13"/>
  <c r="F33" i="13"/>
  <c r="G33" i="13" s="1"/>
  <c r="D34" i="13"/>
  <c r="C35" i="13"/>
  <c r="D35" i="13" s="1"/>
  <c r="E33" i="12"/>
  <c r="F33" i="12"/>
  <c r="G33" i="12" s="1"/>
  <c r="D34" i="12"/>
  <c r="C35" i="12"/>
  <c r="D35" i="12" s="1"/>
  <c r="E33" i="11"/>
  <c r="F33" i="11"/>
  <c r="G33" i="11" s="1"/>
  <c r="D34" i="11"/>
  <c r="C35" i="11"/>
  <c r="D35" i="11" s="1"/>
  <c r="E35" i="10"/>
  <c r="F35" i="10"/>
  <c r="G35" i="10" s="1"/>
  <c r="E34" i="10"/>
  <c r="F34" i="10"/>
  <c r="G34" i="10" s="1"/>
  <c r="E15" i="3"/>
  <c r="E34" i="20" l="1"/>
  <c r="F34" i="20"/>
  <c r="G34" i="20" s="1"/>
  <c r="E35" i="20"/>
  <c r="F35" i="20"/>
  <c r="G35" i="20" s="1"/>
  <c r="E34" i="19"/>
  <c r="F34" i="19"/>
  <c r="G34" i="19" s="1"/>
  <c r="E35" i="19"/>
  <c r="F35" i="19"/>
  <c r="G35" i="19" s="1"/>
  <c r="F22" i="17"/>
  <c r="L25" i="17" s="1"/>
  <c r="L27" i="17" s="1"/>
  <c r="I25" i="18"/>
  <c r="I27" i="18" s="1"/>
  <c r="F22" i="18"/>
  <c r="L25" i="18" s="1"/>
  <c r="L27" i="18" s="1"/>
  <c r="I25" i="17"/>
  <c r="I27" i="17" s="1"/>
  <c r="E35" i="15"/>
  <c r="F35" i="15"/>
  <c r="G35" i="15" s="1"/>
  <c r="E34" i="15"/>
  <c r="F34" i="15"/>
  <c r="G34" i="15" s="1"/>
  <c r="E34" i="14"/>
  <c r="F34" i="14"/>
  <c r="G34" i="14" s="1"/>
  <c r="E35" i="14"/>
  <c r="F35" i="14"/>
  <c r="G35" i="14" s="1"/>
  <c r="E35" i="13"/>
  <c r="F35" i="13"/>
  <c r="G35" i="13" s="1"/>
  <c r="E34" i="13"/>
  <c r="F34" i="13"/>
  <c r="G34" i="13" s="1"/>
  <c r="E35" i="12"/>
  <c r="F35" i="12"/>
  <c r="G35" i="12" s="1"/>
  <c r="E34" i="12"/>
  <c r="F34" i="12"/>
  <c r="G34" i="12" s="1"/>
  <c r="F22" i="10"/>
  <c r="L25" i="10" s="1"/>
  <c r="L27" i="10" s="1"/>
  <c r="E34" i="11"/>
  <c r="F34" i="11"/>
  <c r="G34" i="11" s="1"/>
  <c r="E35" i="11"/>
  <c r="F35" i="11"/>
  <c r="G35" i="11" s="1"/>
  <c r="I25" i="10"/>
  <c r="I27" i="10" s="1"/>
  <c r="E16" i="3"/>
  <c r="F3" i="3" s="1"/>
  <c r="I25" i="20" l="1"/>
  <c r="I27" i="20" s="1"/>
  <c r="F22" i="15"/>
  <c r="L25" i="15" s="1"/>
  <c r="L27" i="15" s="1"/>
  <c r="I25" i="19"/>
  <c r="I27" i="19" s="1"/>
  <c r="F22" i="20"/>
  <c r="L25" i="20" s="1"/>
  <c r="L27" i="20" s="1"/>
  <c r="F22" i="19"/>
  <c r="L25" i="19" s="1"/>
  <c r="L27" i="19" s="1"/>
  <c r="I25" i="11"/>
  <c r="I27" i="11" s="1"/>
  <c r="F22" i="12"/>
  <c r="L25" i="12" s="1"/>
  <c r="L27" i="12" s="1"/>
  <c r="I25" i="13"/>
  <c r="I27" i="13" s="1"/>
  <c r="I25" i="15"/>
  <c r="I27" i="15" s="1"/>
  <c r="I25" i="14"/>
  <c r="I27" i="14" s="1"/>
  <c r="F22" i="14"/>
  <c r="L25" i="14" s="1"/>
  <c r="L27" i="14" s="1"/>
  <c r="F22" i="11"/>
  <c r="L25" i="11" s="1"/>
  <c r="L27" i="11" s="1"/>
  <c r="F22" i="13"/>
  <c r="L25" i="13" s="1"/>
  <c r="L27" i="13" s="1"/>
  <c r="I25" i="12"/>
  <c r="I27" i="12" s="1"/>
  <c r="L25" i="3" l="1"/>
  <c r="L27" i="3" s="1"/>
  <c r="G27" i="3" l="1"/>
  <c r="G33" i="3"/>
  <c r="G26" i="3"/>
  <c r="F15" i="3"/>
  <c r="G15" i="3" s="1"/>
  <c r="F8" i="3"/>
  <c r="G8" i="3" s="1"/>
  <c r="F13" i="3" l="1"/>
  <c r="G13" i="3" s="1"/>
  <c r="G28" i="3"/>
  <c r="G25" i="3"/>
  <c r="F11" i="3"/>
  <c r="G11" i="3" s="1"/>
  <c r="F6" i="3"/>
  <c r="G6" i="3" s="1"/>
  <c r="G32" i="3"/>
  <c r="G29" i="3"/>
  <c r="F12" i="3"/>
  <c r="G12" i="3" s="1"/>
  <c r="F14" i="3"/>
  <c r="G14" i="3" s="1"/>
  <c r="F9" i="3"/>
  <c r="G9" i="3" s="1"/>
  <c r="F10" i="3"/>
  <c r="G10" i="3" s="1"/>
  <c r="G30" i="3"/>
  <c r="G31" i="3"/>
  <c r="G34" i="3"/>
  <c r="F16" i="3"/>
  <c r="G16" i="3" s="1"/>
  <c r="G35" i="3"/>
  <c r="F7" i="3"/>
  <c r="G7" i="3" s="1"/>
  <c r="I25" i="3" l="1"/>
  <c r="I27" i="3" s="1"/>
  <c r="I6" i="3"/>
  <c r="I8" i="3" s="1"/>
</calcChain>
</file>

<file path=xl/sharedStrings.xml><?xml version="1.0" encoding="utf-8"?>
<sst xmlns="http://schemas.openxmlformats.org/spreadsheetml/2006/main" count="13001" uniqueCount="3893">
  <si>
    <t>uid</t>
  </si>
  <si>
    <t>name</t>
  </si>
  <si>
    <t>age</t>
  </si>
  <si>
    <t>gender</t>
  </si>
  <si>
    <t>raceethnicity</t>
  </si>
  <si>
    <t>month</t>
  </si>
  <si>
    <t>day</t>
  </si>
  <si>
    <t>year</t>
  </si>
  <si>
    <t>streetaddress</t>
  </si>
  <si>
    <t>city</t>
  </si>
  <si>
    <t>state</t>
  </si>
  <si>
    <t>classification</t>
  </si>
  <si>
    <t>lawenforcementagency</t>
  </si>
  <si>
    <t>armed</t>
  </si>
  <si>
    <t>Matthew Ajibade</t>
  </si>
  <si>
    <t>Male</t>
  </si>
  <si>
    <t>Black</t>
  </si>
  <si>
    <t>January</t>
  </si>
  <si>
    <t>1050 Carl Griffin Dr</t>
  </si>
  <si>
    <t>Savannah</t>
  </si>
  <si>
    <t>GA</t>
  </si>
  <si>
    <t>Death in custody</t>
  </si>
  <si>
    <t>Chatham County Sheriff's Office</t>
  </si>
  <si>
    <t>No</t>
  </si>
  <si>
    <t>Lewis Lembke</t>
  </si>
  <si>
    <t>White</t>
  </si>
  <si>
    <t>4505 SW Masters Loop</t>
  </si>
  <si>
    <t>Aloha</t>
  </si>
  <si>
    <t>OR</t>
  </si>
  <si>
    <t>Gunshot</t>
  </si>
  <si>
    <t>Washington County Sheriff's Office</t>
  </si>
  <si>
    <t>Firearm</t>
  </si>
  <si>
    <t>Tim Elliott</t>
  </si>
  <si>
    <t>Asian/Pacific Islander</t>
  </si>
  <si>
    <t>600 E Island Lake Dr</t>
  </si>
  <si>
    <t>Shelton</t>
  </si>
  <si>
    <t>WA</t>
  </si>
  <si>
    <t>Mason County Sheriff's Office</t>
  </si>
  <si>
    <t>Michael Kocher Jr</t>
  </si>
  <si>
    <t>2600 Kaumualii Hwy</t>
  </si>
  <si>
    <t>Kaumakani</t>
  </si>
  <si>
    <t>HI</t>
  </si>
  <si>
    <t>Struck by vehicle</t>
  </si>
  <si>
    <t>Kauai Police Department</t>
  </si>
  <si>
    <t>John Quintero</t>
  </si>
  <si>
    <t>Hispanic/Latino</t>
  </si>
  <si>
    <t>500 North Oliver Ave</t>
  </si>
  <si>
    <t>Wichita</t>
  </si>
  <si>
    <t>KS</t>
  </si>
  <si>
    <t>Wichita Police Department</t>
  </si>
  <si>
    <t>Matthew Hoffman</t>
  </si>
  <si>
    <t>630 Valencia St</t>
  </si>
  <si>
    <t>San Francisco</t>
  </si>
  <si>
    <t>CA</t>
  </si>
  <si>
    <t>San Francisco Police Department</t>
  </si>
  <si>
    <t>Non-lethal firearm</t>
  </si>
  <si>
    <t>Kenneth Brown</t>
  </si>
  <si>
    <t>Guthrie</t>
  </si>
  <si>
    <t>OK</t>
  </si>
  <si>
    <t>Oklahoma State Police</t>
  </si>
  <si>
    <t>Kenneth Buck</t>
  </si>
  <si>
    <t>E Knox Rd and N Exeter St</t>
  </si>
  <si>
    <t>Chandler</t>
  </si>
  <si>
    <t>AZ</t>
  </si>
  <si>
    <t>Chandler Police Department</t>
  </si>
  <si>
    <t>Michael Rodriguez</t>
  </si>
  <si>
    <t>818 31st St</t>
  </si>
  <si>
    <t>Evans</t>
  </si>
  <si>
    <t>CO</t>
  </si>
  <si>
    <t>Evans Police Department</t>
  </si>
  <si>
    <t>Other</t>
  </si>
  <si>
    <t>Frank Smart</t>
  </si>
  <si>
    <t>950 Second Ave</t>
  </si>
  <si>
    <t>Pittsburgh</t>
  </si>
  <si>
    <t>PA</t>
  </si>
  <si>
    <t>Allegheny County Bureau of Corrections</t>
  </si>
  <si>
    <t>Patrick Wetter</t>
  </si>
  <si>
    <t>800 Howard St</t>
  </si>
  <si>
    <t>Stockton</t>
  </si>
  <si>
    <t>Stockton Police Department</t>
  </si>
  <si>
    <t>Knife</t>
  </si>
  <si>
    <t>Brian Pickett</t>
  </si>
  <si>
    <t>1618 E 123rd St</t>
  </si>
  <si>
    <t>Los Angeles</t>
  </si>
  <si>
    <t>Taser</t>
  </si>
  <si>
    <t>Los Angeles County Sheriff's Department</t>
  </si>
  <si>
    <t>Autumn Steele</t>
  </si>
  <si>
    <t>Female</t>
  </si>
  <si>
    <t>104 N Garfield Ave</t>
  </si>
  <si>
    <t>Burlington</t>
  </si>
  <si>
    <t>IA</t>
  </si>
  <si>
    <t>Burlington Police Department</t>
  </si>
  <si>
    <t>Brock Nichols</t>
  </si>
  <si>
    <t>2388 E Kansas Hwy 4</t>
  </si>
  <si>
    <t>Assaria</t>
  </si>
  <si>
    <t>Saline County Sheriff's Office</t>
  </si>
  <si>
    <t>Leslie Sapp III</t>
  </si>
  <si>
    <t>Redlyn St</t>
  </si>
  <si>
    <t>US Marshals Service, Pennsylvania State Police, Allegheny County Sheriff's Office</t>
  </si>
  <si>
    <t>Nicholas Brickman</t>
  </si>
  <si>
    <t>SE 4th St and Scott Ave</t>
  </si>
  <si>
    <t>Des Moines</t>
  </si>
  <si>
    <t>Des Moines Police Department</t>
  </si>
  <si>
    <t>Joseph Caffarello</t>
  </si>
  <si>
    <t>6300 Scott St</t>
  </si>
  <si>
    <t>Rosemont</t>
  </si>
  <si>
    <t>IL</t>
  </si>
  <si>
    <t>Rosemont Police Department</t>
  </si>
  <si>
    <t>Vehicle</t>
  </si>
  <si>
    <t>Andre Murphy Sr</t>
  </si>
  <si>
    <t>1223 Omaha Ave</t>
  </si>
  <si>
    <t>Norfolk</t>
  </si>
  <si>
    <t>NE</t>
  </si>
  <si>
    <t>Norfolk Police Division</t>
  </si>
  <si>
    <t>Hashim Abdul-Rasheed</t>
  </si>
  <si>
    <t>4600 International Gateway</t>
  </si>
  <si>
    <t>Columbus</t>
  </si>
  <si>
    <t>OH</t>
  </si>
  <si>
    <t>Columbus Police Department</t>
  </si>
  <si>
    <t>Ronald Sneed</t>
  </si>
  <si>
    <t>310 Yaupon St</t>
  </si>
  <si>
    <t>Freeport</t>
  </si>
  <si>
    <t>TX</t>
  </si>
  <si>
    <t>Freeport Police Department</t>
  </si>
  <si>
    <t>Artago Howard</t>
  </si>
  <si>
    <t>9661 Strong Hwy</t>
  </si>
  <si>
    <t>Strong</t>
  </si>
  <si>
    <t>AR</t>
  </si>
  <si>
    <t>Union County Sheriff's Office</t>
  </si>
  <si>
    <t>Omarr Jackson</t>
  </si>
  <si>
    <t>Lasalle St and Josephine St</t>
  </si>
  <si>
    <t>New Orleans</t>
  </si>
  <si>
    <t>LA</t>
  </si>
  <si>
    <t>New Orleans Police Department</t>
  </si>
  <si>
    <t>Loren Simpson</t>
  </si>
  <si>
    <t>3540 White Buffalo Rd</t>
  </si>
  <si>
    <t>Huntley</t>
  </si>
  <si>
    <t>MT</t>
  </si>
  <si>
    <t>Yellowstone County Sheriff's Office</t>
  </si>
  <si>
    <t>James Barker</t>
  </si>
  <si>
    <t>584 E 2nd Ave</t>
  </si>
  <si>
    <t>Salt Lake City</t>
  </si>
  <si>
    <t>UT</t>
  </si>
  <si>
    <t>Salt Lake City Police Department</t>
  </si>
  <si>
    <t>Thomas Hamby</t>
  </si>
  <si>
    <t>2964 W 2125 S</t>
  </si>
  <si>
    <t>Syracuse</t>
  </si>
  <si>
    <t>Syracuse Police Department, Davis County Sheriff's Office</t>
  </si>
  <si>
    <t>Jimmy Foreman</t>
  </si>
  <si>
    <t>422 SE 3rd St</t>
  </si>
  <si>
    <t>England</t>
  </si>
  <si>
    <t>England Police Department</t>
  </si>
  <si>
    <t>Andy Martinez</t>
  </si>
  <si>
    <t>4400 Tetons Dr</t>
  </si>
  <si>
    <t>El Paso</t>
  </si>
  <si>
    <t>El Paso Police Department</t>
  </si>
  <si>
    <t>Brian Barbosa</t>
  </si>
  <si>
    <t>8900 Kauffman Ave</t>
  </si>
  <si>
    <t>South Gate</t>
  </si>
  <si>
    <t>South Gate Police Department</t>
  </si>
  <si>
    <t>Salvador Figueroa</t>
  </si>
  <si>
    <t>Circle K, 1301 N Eastern Ave</t>
  </si>
  <si>
    <t>Las Vegas</t>
  </si>
  <si>
    <t>NV</t>
  </si>
  <si>
    <t>North Las Vegas Police Department</t>
  </si>
  <si>
    <t>Tommy Smith</t>
  </si>
  <si>
    <t>224 Circle Dr</t>
  </si>
  <si>
    <t>Arcola</t>
  </si>
  <si>
    <t>Arcola Police Department, Tuscola Police Department</t>
  </si>
  <si>
    <t>John O'Keefe</t>
  </si>
  <si>
    <t>Constitution Ave and San Mateo Blvd</t>
  </si>
  <si>
    <t>Albuquerque</t>
  </si>
  <si>
    <t>NM</t>
  </si>
  <si>
    <t>Albuquerque Police Department</t>
  </si>
  <si>
    <t>Richard McClendon</t>
  </si>
  <si>
    <t>602 Olive St</t>
  </si>
  <si>
    <t>Jourdanton</t>
  </si>
  <si>
    <t>Jourdanton Police Department</t>
  </si>
  <si>
    <t>Marcus Golden</t>
  </si>
  <si>
    <t>261 E University Ave</t>
  </si>
  <si>
    <t>St Paul</t>
  </si>
  <si>
    <t>MN</t>
  </si>
  <si>
    <t>St Paul Police Department</t>
  </si>
  <si>
    <t>Michael Goebel</t>
  </si>
  <si>
    <t>635 Spring Dr</t>
  </si>
  <si>
    <t>Robertsville</t>
  </si>
  <si>
    <t>MO</t>
  </si>
  <si>
    <t>St Louis County Police Department, Jefferson County Sheriff's Office, Franklin County Sheriff's Office</t>
  </si>
  <si>
    <t>Talbot Schroeder</t>
  </si>
  <si>
    <t>40 Cedar Grove Pl</t>
  </si>
  <si>
    <t>Old Bridge Township</t>
  </si>
  <si>
    <t>NJ</t>
  </si>
  <si>
    <t>Old Bridge Police Department</t>
  </si>
  <si>
    <t>Louis Becker</t>
  </si>
  <si>
    <t>New York State Rte 23 and Cairo Junction Rd</t>
  </si>
  <si>
    <t>Catskill</t>
  </si>
  <si>
    <t>NY</t>
  </si>
  <si>
    <t>New York State Police</t>
  </si>
  <si>
    <t>Robert Edwards</t>
  </si>
  <si>
    <t>500 Sycamore St</t>
  </si>
  <si>
    <t>Lake Jackson</t>
  </si>
  <si>
    <t>Lake Jackson Police Department</t>
  </si>
  <si>
    <t>Jeffrey Nielson</t>
  </si>
  <si>
    <t>120 Honey Berry Ct</t>
  </si>
  <si>
    <t>Draper</t>
  </si>
  <si>
    <t>West Valley City Police Department</t>
  </si>
  <si>
    <t>Mario Jordan</t>
  </si>
  <si>
    <t>Sir Gawaine Dr</t>
  </si>
  <si>
    <t>Chesapeake</t>
  </si>
  <si>
    <t>VA</t>
  </si>
  <si>
    <t>Chesapeake Police Department</t>
  </si>
  <si>
    <t>Dewayne Carr</t>
  </si>
  <si>
    <t>7920 E Chaparral Rd</t>
  </si>
  <si>
    <t>Scottsdale</t>
  </si>
  <si>
    <t>Scottsdale Police Department</t>
  </si>
  <si>
    <t>Jose Ceja</t>
  </si>
  <si>
    <t>2007 Sousa Ct</t>
  </si>
  <si>
    <t>Fairfield</t>
  </si>
  <si>
    <t>Fairfield Police Department</t>
  </si>
  <si>
    <t>Donte Sowell</t>
  </si>
  <si>
    <t>10202 John Jay Dr</t>
  </si>
  <si>
    <t>Indianapolis</t>
  </si>
  <si>
    <t>IN</t>
  </si>
  <si>
    <t>Indianapolis Metropolitan Police Department</t>
  </si>
  <si>
    <t>Nathan Massey</t>
  </si>
  <si>
    <t>Becky Sue St</t>
  </si>
  <si>
    <t>Ville Platte</t>
  </si>
  <si>
    <t>Louisiana State Police</t>
  </si>
  <si>
    <t>Quincy Reindl</t>
  </si>
  <si>
    <t>Nesbitt Ave S and 99th St W</t>
  </si>
  <si>
    <t>Bloomington</t>
  </si>
  <si>
    <t>Bloomington Police Department</t>
  </si>
  <si>
    <t>Christina Prestianni</t>
  </si>
  <si>
    <t>300 Hillside Ave</t>
  </si>
  <si>
    <t>Nutley</t>
  </si>
  <si>
    <t>New Jersey Department of Corrections</t>
  </si>
  <si>
    <t>Zaki Shinwary</t>
  </si>
  <si>
    <t>Unknown</t>
  </si>
  <si>
    <t>Lake Arrowhead Ave and Great Salt Lake Dr</t>
  </si>
  <si>
    <t>Fremont</t>
  </si>
  <si>
    <t>Fremont Police Department</t>
  </si>
  <si>
    <t>Kavonda Payton</t>
  </si>
  <si>
    <t>138 Del Mar Cir</t>
  </si>
  <si>
    <t>Aurora</t>
  </si>
  <si>
    <t>Aurora Police Department</t>
  </si>
  <si>
    <t>Howard Robbins</t>
  </si>
  <si>
    <t>US-150</t>
  </si>
  <si>
    <t>Stanford</t>
  </si>
  <si>
    <t>KY</t>
  </si>
  <si>
    <t>Stanford Police Department</t>
  </si>
  <si>
    <t>Sinthanouxay Khottavongsa</t>
  </si>
  <si>
    <t>5900 Xerxes Ave N</t>
  </si>
  <si>
    <t>Minneapolis</t>
  </si>
  <si>
    <t>Brooklyn Center Police Department</t>
  </si>
  <si>
    <t>Rodney Walker</t>
  </si>
  <si>
    <t>W 11th St</t>
  </si>
  <si>
    <t>Tulsa</t>
  </si>
  <si>
    <t>Department of Veteran Affairs</t>
  </si>
  <si>
    <t>Phillip Garcia</t>
  </si>
  <si>
    <t>12810 Gulf Fwy</t>
  </si>
  <si>
    <t>Houston</t>
  </si>
  <si>
    <t>Houston Police Department</t>
  </si>
  <si>
    <t>Scott Hall</t>
  </si>
  <si>
    <t>Co Rd 2718</t>
  </si>
  <si>
    <t>Mabank</t>
  </si>
  <si>
    <t>Texas Rangers, ATF</t>
  </si>
  <si>
    <t>Pablo Meza</t>
  </si>
  <si>
    <t>Jesse St and Mateo St</t>
  </si>
  <si>
    <t>Los Angeles Police Department</t>
  </si>
  <si>
    <t>Terence Walker</t>
  </si>
  <si>
    <t>Old Agency Baptist Church</t>
  </si>
  <si>
    <t>Muskogee</t>
  </si>
  <si>
    <t>Muskogee Police Department</t>
  </si>
  <si>
    <t>Daniel Brumley</t>
  </si>
  <si>
    <t>NE 36th St</t>
  </si>
  <si>
    <t>Fort Worth</t>
  </si>
  <si>
    <t>Fort Worth Police Department</t>
  </si>
  <si>
    <t>Johnathon Guillory</t>
  </si>
  <si>
    <t>Greenland Park Dr and Cobblestones Farms Dr</t>
  </si>
  <si>
    <t>Maricopa</t>
  </si>
  <si>
    <t>Maricopa Police Department</t>
  </si>
  <si>
    <t>Carter Castle</t>
  </si>
  <si>
    <t>Brushy Fork Rd</t>
  </si>
  <si>
    <t>Gunlock</t>
  </si>
  <si>
    <t>Kentucky State Police</t>
  </si>
  <si>
    <t>Paul Campbell</t>
  </si>
  <si>
    <t>69 Prospect Hill Dr</t>
  </si>
  <si>
    <t>Weymouth</t>
  </si>
  <si>
    <t>MA</t>
  </si>
  <si>
    <t>Weymouth Police Department</t>
  </si>
  <si>
    <t>Todd Allen Hodge</t>
  </si>
  <si>
    <t>40200 Clark Dr</t>
  </si>
  <si>
    <t>Hemet</t>
  </si>
  <si>
    <t>Riverside County Sheriff's Department</t>
  </si>
  <si>
    <t>Isaac Holmes</t>
  </si>
  <si>
    <t>4200 St Louis Ave</t>
  </si>
  <si>
    <t>St Louis</t>
  </si>
  <si>
    <t>St Louis Metropolitan Police Department</t>
  </si>
  <si>
    <t>John Gorman</t>
  </si>
  <si>
    <t>3468 Casino Way</t>
  </si>
  <si>
    <t>Robinsonville</t>
  </si>
  <si>
    <t>MS</t>
  </si>
  <si>
    <t>Mississippi Gaming Commission</t>
  </si>
  <si>
    <t>Andrew Toto</t>
  </si>
  <si>
    <t>Scobie Pond Rd and Julian Rd</t>
  </si>
  <si>
    <t>Derry</t>
  </si>
  <si>
    <t>NH</t>
  </si>
  <si>
    <t>Derry Police Department</t>
  </si>
  <si>
    <t>Miguel Anguel de Santos-Rodriguez</t>
  </si>
  <si>
    <t>ChapeÃ±o Rd</t>
  </si>
  <si>
    <t>Roma</t>
  </si>
  <si>
    <t>US Border Patrol</t>
  </si>
  <si>
    <t>Kristiana Coignard</t>
  </si>
  <si>
    <t>302 W Cotton St</t>
  </si>
  <si>
    <t>Longview</t>
  </si>
  <si>
    <t>Longview Police Department</t>
  </si>
  <si>
    <t>Tiano Meton</t>
  </si>
  <si>
    <t>900 Aztec Dr</t>
  </si>
  <si>
    <t>Sierra Blanca</t>
  </si>
  <si>
    <t>Demaris Turner</t>
  </si>
  <si>
    <t>4491 NW 19th St</t>
  </si>
  <si>
    <t>Lauderhill</t>
  </si>
  <si>
    <t>FL</t>
  </si>
  <si>
    <t>Lauderhill Police Department</t>
  </si>
  <si>
    <t>Jose Antonio Espinoza Ruiz</t>
  </si>
  <si>
    <t>202 Avenue A</t>
  </si>
  <si>
    <t>Levelland</t>
  </si>
  <si>
    <t>Levelland Police Department</t>
  </si>
  <si>
    <t>Robert Mesch</t>
  </si>
  <si>
    <t>120 W Slaughter Ln</t>
  </si>
  <si>
    <t>Austin</t>
  </si>
  <si>
    <t>Austin Police Department</t>
  </si>
  <si>
    <t>Daryl Myler</t>
  </si>
  <si>
    <t>164 E Main St</t>
  </si>
  <si>
    <t>Rexburg</t>
  </si>
  <si>
    <t>ID</t>
  </si>
  <si>
    <t>Rexburg Police Department</t>
  </si>
  <si>
    <t>Darin Hutchins</t>
  </si>
  <si>
    <t>1900 McHenry St</t>
  </si>
  <si>
    <t>Baltimore</t>
  </si>
  <si>
    <t>MD</t>
  </si>
  <si>
    <t>Baltimore Police Department</t>
  </si>
  <si>
    <t>Orlando Lopez</t>
  </si>
  <si>
    <t>Troy Ave and Oakshire Ln</t>
  </si>
  <si>
    <t>Pueblo</t>
  </si>
  <si>
    <t>Pueblo Police Department</t>
  </si>
  <si>
    <t>William Campbell</t>
  </si>
  <si>
    <t>335 New Brooklyn Rd</t>
  </si>
  <si>
    <t>Berlin</t>
  </si>
  <si>
    <t>Winslow Police Department</t>
  </si>
  <si>
    <t>David Garcia</t>
  </si>
  <si>
    <t>1134 E St</t>
  </si>
  <si>
    <t>Wasco</t>
  </si>
  <si>
    <t>Kern County Sheriff's Office</t>
  </si>
  <si>
    <t>Alvin Haynes</t>
  </si>
  <si>
    <t>1 Moreland Dr</t>
  </si>
  <si>
    <t>San Francisco Sheriff's Department</t>
  </si>
  <si>
    <t>Jesse Hernandez</t>
  </si>
  <si>
    <t>Non-conforming</t>
  </si>
  <si>
    <t>Newport St and E 25th Ave</t>
  </si>
  <si>
    <t>Denver</t>
  </si>
  <si>
    <t>Denver Police Department</t>
  </si>
  <si>
    <t>Raymond Kmetz</t>
  </si>
  <si>
    <t>4401 Xylon Ave N</t>
  </si>
  <si>
    <t>Minneapolis Police Department</t>
  </si>
  <si>
    <t>Joshua Garcia</t>
  </si>
  <si>
    <t>2500 FM1054</t>
  </si>
  <si>
    <t>Tahoka</t>
  </si>
  <si>
    <t>Lynn County Sheriff's Office</t>
  </si>
  <si>
    <t>Nicolas Tewa</t>
  </si>
  <si>
    <t>Native American</t>
  </si>
  <si>
    <t>4130 N Black Canyon Hwy</t>
  </si>
  <si>
    <t>Phoenix</t>
  </si>
  <si>
    <t>Phoenix Police Department</t>
  </si>
  <si>
    <t>Chris Ingram</t>
  </si>
  <si>
    <t>Coronado Trail</t>
  </si>
  <si>
    <t>Morenci</t>
  </si>
  <si>
    <t>Clifton Police Department and Greenlee County Sheriff's Office</t>
  </si>
  <si>
    <t>Jermonte Fletcher</t>
  </si>
  <si>
    <t>265 Buffalo Ct</t>
  </si>
  <si>
    <t>Columbus Division of Police, Ohio State Highway Patrol</t>
  </si>
  <si>
    <t>Larry Kobuk</t>
  </si>
  <si>
    <t>Corrections Department, 1400 E 4th Ave</t>
  </si>
  <si>
    <t>Anchorage</t>
  </si>
  <si>
    <t>AK</t>
  </si>
  <si>
    <t>Anchorage Department of Corrections</t>
  </si>
  <si>
    <t>Matautu Nuu</t>
  </si>
  <si>
    <t>Martinique Ct</t>
  </si>
  <si>
    <t>Cody Karasek</t>
  </si>
  <si>
    <t>4100 Avenue I</t>
  </si>
  <si>
    <t>Rosenberg</t>
  </si>
  <si>
    <t>Rosenberg Police Department</t>
  </si>
  <si>
    <t>Alan Alverson</t>
  </si>
  <si>
    <t>Pickett Runn Rd</t>
  </si>
  <si>
    <t>Sunset</t>
  </si>
  <si>
    <t>Wise County Sheriff's Department and Texas DPS</t>
  </si>
  <si>
    <t>Ralph Willis</t>
  </si>
  <si>
    <t>604 E Maple Ave</t>
  </si>
  <si>
    <t>Stillwater</t>
  </si>
  <si>
    <t>Stillwater Police Department</t>
  </si>
  <si>
    <t>Wendell King</t>
  </si>
  <si>
    <t>4800 Hildring Dr E</t>
  </si>
  <si>
    <t>Forth Worth</t>
  </si>
  <si>
    <t>John Marshall</t>
  </si>
  <si>
    <t>Billings Clinic, 2800 10th Ave N</t>
  </si>
  <si>
    <t>Billings</t>
  </si>
  <si>
    <t>Billings Police Department</t>
  </si>
  <si>
    <t>Tiffany Terry</t>
  </si>
  <si>
    <t>1702 S 50th St</t>
  </si>
  <si>
    <t>Omaha</t>
  </si>
  <si>
    <t>Omaha Police Department</t>
  </si>
  <si>
    <t>6607 S Interstate 35</t>
  </si>
  <si>
    <t>Edward Bright Sr</t>
  </si>
  <si>
    <t>9800 Liberty Rd</t>
  </si>
  <si>
    <t>Randallstown</t>
  </si>
  <si>
    <t>Baltimore County Police Department</t>
  </si>
  <si>
    <t>Victor Reyes</t>
  </si>
  <si>
    <t>West Little York Rd</t>
  </si>
  <si>
    <t>Houston County Sheriff's Department</t>
  </si>
  <si>
    <t>Francis Rose III</t>
  </si>
  <si>
    <t>February</t>
  </si>
  <si>
    <t>9000 Buena Vista St</t>
  </si>
  <si>
    <t>Apple Valley</t>
  </si>
  <si>
    <t>San Bernardino County Sheriff's Department</t>
  </si>
  <si>
    <t>Jacob Haglund</t>
  </si>
  <si>
    <t>1600 3rd St</t>
  </si>
  <si>
    <t>Bay City</t>
  </si>
  <si>
    <t>MI</t>
  </si>
  <si>
    <t>Bay City Police Department</t>
  </si>
  <si>
    <t>David Kassick</t>
  </si>
  <si>
    <t>36 Grandview Rd</t>
  </si>
  <si>
    <t>Hanover</t>
  </si>
  <si>
    <t>Hummelstown Police Department</t>
  </si>
  <si>
    <t>Hung Trieu</t>
  </si>
  <si>
    <t>13442 Bellaire Blvd</t>
  </si>
  <si>
    <t>Harris County Attorney's Department</t>
  </si>
  <si>
    <t>Dewayne Ward Jr</t>
  </si>
  <si>
    <t>1000 Claudia Ct</t>
  </si>
  <si>
    <t>Antioch</t>
  </si>
  <si>
    <t>Contra Costa Sheriff's Office</t>
  </si>
  <si>
    <t>Yuvette Henderson</t>
  </si>
  <si>
    <t>3800 Hollis St</t>
  </si>
  <si>
    <t>Oakland</t>
  </si>
  <si>
    <t>Emeryville Police Department</t>
  </si>
  <si>
    <t>Jennifer Lobato</t>
  </si>
  <si>
    <t>March</t>
  </si>
  <si>
    <t>200 Jefferson County Pkwy</t>
  </si>
  <si>
    <t>Golden</t>
  </si>
  <si>
    <t>Jefferson County Sheriff's Office</t>
  </si>
  <si>
    <t>Anthony Purvis</t>
  </si>
  <si>
    <t>1404 N June Ave</t>
  </si>
  <si>
    <t>Douglas</t>
  </si>
  <si>
    <t>Douglas Police Department</t>
  </si>
  <si>
    <t>Ledarius Williams</t>
  </si>
  <si>
    <t>Minnesota Ave and Meramec St</t>
  </si>
  <si>
    <t>Natasha McKenna</t>
  </si>
  <si>
    <t>Fairfax County Adult Detention Center, 10520 Judicial Dr</t>
  </si>
  <si>
    <t>Fairfax</t>
  </si>
  <si>
    <t>Fairfax County Sheriff's Office</t>
  </si>
  <si>
    <t>Salvador Muna</t>
  </si>
  <si>
    <t>E Baseline Rd and S 48th St</t>
  </si>
  <si>
    <t>Tempe, Chandler and Mesa Police Departments [US Marshals Service Task Force]</t>
  </si>
  <si>
    <t>Joaquin Hernandez</t>
  </si>
  <si>
    <t>Paul Johnson</t>
  </si>
  <si>
    <t>7100 Pine Ave</t>
  </si>
  <si>
    <t>Chino</t>
  </si>
  <si>
    <t>Corona Police Department</t>
  </si>
  <si>
    <t>Izzy Colon</t>
  </si>
  <si>
    <t>4304 Pershing Pointe Pl</t>
  </si>
  <si>
    <t>Orlando</t>
  </si>
  <si>
    <t>Orlando Police Department</t>
  </si>
  <si>
    <t>Markell Atkins</t>
  </si>
  <si>
    <t>3800 Vernon Ave</t>
  </si>
  <si>
    <t>Memphis</t>
  </si>
  <si>
    <t>TN</t>
  </si>
  <si>
    <t>Shelby County Sheriff's Department [US Marshals Service Task Force]</t>
  </si>
  <si>
    <t>Jimmy Robinson Jr</t>
  </si>
  <si>
    <t>I-35</t>
  </si>
  <si>
    <t>Waco</t>
  </si>
  <si>
    <t>Waco Police Department, McLennan County Sheriff's Office</t>
  </si>
  <si>
    <t>John Sawyer</t>
  </si>
  <si>
    <t>1200 Calimesa Blvd</t>
  </si>
  <si>
    <t>Calimesa</t>
  </si>
  <si>
    <t>Jeremy Lett</t>
  </si>
  <si>
    <t>2400 W Tharpe St</t>
  </si>
  <si>
    <t>Tallahassee</t>
  </si>
  <si>
    <t>Tallahassee Police Department</t>
  </si>
  <si>
    <t>Wilber Castillo-Gongora</t>
  </si>
  <si>
    <t>US-287</t>
  </si>
  <si>
    <t>Electra</t>
  </si>
  <si>
    <t>Wichita County Sheriff's Office</t>
  </si>
  <si>
    <t>Herbert Hill</t>
  </si>
  <si>
    <t>1000 SW 62nd St</t>
  </si>
  <si>
    <t>Oklahoma City</t>
  </si>
  <si>
    <t>Oklahoma City Police Department</t>
  </si>
  <si>
    <t>Alan James</t>
  </si>
  <si>
    <t>200 Abbie St SE</t>
  </si>
  <si>
    <t>Wyoming</t>
  </si>
  <si>
    <t>Kentwood Police Department and Wyoming DPS</t>
  </si>
  <si>
    <t>James Allen</t>
  </si>
  <si>
    <t>2704 Mary Ave</t>
  </si>
  <si>
    <t>Gastonia</t>
  </si>
  <si>
    <t>NC</t>
  </si>
  <si>
    <t>Gastonia Police Department</t>
  </si>
  <si>
    <t>Joseph Paffen</t>
  </si>
  <si>
    <t>Conway Rd and Hoffner Ave</t>
  </si>
  <si>
    <t>Orange County Sheriff's Office</t>
  </si>
  <si>
    <t>Sawyer Flache</t>
  </si>
  <si>
    <t>Texas Hwy 71 and Silvermine Dr</t>
  </si>
  <si>
    <t>Dean Bucheit</t>
  </si>
  <si>
    <t>13600 Culver Blvd</t>
  </si>
  <si>
    <t>Vincent Cordaro</t>
  </si>
  <si>
    <t>N Little Tor Rd</t>
  </si>
  <si>
    <t>New City</t>
  </si>
  <si>
    <t>Clarkstown Police Department</t>
  </si>
  <si>
    <t>Larry Hostetter</t>
  </si>
  <si>
    <t>200 Jordan Dr</t>
  </si>
  <si>
    <t>Nocona</t>
  </si>
  <si>
    <t>Nocona Police Department</t>
  </si>
  <si>
    <t>Desmond Luster</t>
  </si>
  <si>
    <t>7400 Bonnie View Rd</t>
  </si>
  <si>
    <t>Dallas</t>
  </si>
  <si>
    <t>Dallas Police Department</t>
  </si>
  <si>
    <t>John Whittaker</t>
  </si>
  <si>
    <t>1503 Medfra St</t>
  </si>
  <si>
    <t>Anchorage Police Department</t>
  </si>
  <si>
    <t>Brian Fritze</t>
  </si>
  <si>
    <t>I-70 and US-6</t>
  </si>
  <si>
    <t>Glenwood Springs</t>
  </si>
  <si>
    <t>Garfield County Sheriff's Office</t>
  </si>
  <si>
    <t>Kenneth Kreyssig</t>
  </si>
  <si>
    <t>645 Smyrna Center Rd</t>
  </si>
  <si>
    <t>Smyrna</t>
  </si>
  <si>
    <t>ME</t>
  </si>
  <si>
    <t>Maine State Troopers and Aroostook County Sheriff's Department</t>
  </si>
  <si>
    <t>Anthony Bess</t>
  </si>
  <si>
    <t>4545 Aldridge Dr</t>
  </si>
  <si>
    <t>Memphis Police Department</t>
  </si>
  <si>
    <t>Antonio Zambrano-Montes</t>
  </si>
  <si>
    <t>1107 W Lewis St</t>
  </si>
  <si>
    <t>Pasco</t>
  </si>
  <si>
    <t>Pasco Police Department</t>
  </si>
  <si>
    <t>Fletcher Stewart</t>
  </si>
  <si>
    <t>1790 Booger Hollow Rd</t>
  </si>
  <si>
    <t>Dadeville</t>
  </si>
  <si>
    <t>AL</t>
  </si>
  <si>
    <t>Tallapoosa County Sheriff's Department</t>
  </si>
  <si>
    <t>Phillip Watkins</t>
  </si>
  <si>
    <t>1300 Sherman St</t>
  </si>
  <si>
    <t>San Jose</t>
  </si>
  <si>
    <t>San Jose Police Department</t>
  </si>
  <si>
    <t>Jonathan Harden</t>
  </si>
  <si>
    <t>4023 University Pkwy</t>
  </si>
  <si>
    <t>San Bernadino</t>
  </si>
  <si>
    <t>San Bernardino Police Department</t>
  </si>
  <si>
    <t>Andres Lara-Rodriguez</t>
  </si>
  <si>
    <t>S 12th St and Ruby St</t>
  </si>
  <si>
    <t>Kansas City</t>
  </si>
  <si>
    <t>Kansas City KS Police Department and Kansas Highway Patrol</t>
  </si>
  <si>
    <t>Richard Carlin</t>
  </si>
  <si>
    <t>414 Rehr St</t>
  </si>
  <si>
    <t>Reading</t>
  </si>
  <si>
    <t>Pennsylvania State Police</t>
  </si>
  <si>
    <t>Matthew Belk</t>
  </si>
  <si>
    <t>2420 Terry Rd</t>
  </si>
  <si>
    <t>Huntingdon</t>
  </si>
  <si>
    <t>Carroll County Sheriff's Office</t>
  </si>
  <si>
    <t>Roy Day</t>
  </si>
  <si>
    <t>Gale St</t>
  </si>
  <si>
    <t>Laredo</t>
  </si>
  <si>
    <t>Laredo Police Department</t>
  </si>
  <si>
    <t>Daniel Mejia</t>
  </si>
  <si>
    <t>200 S McNab Pkwy</t>
  </si>
  <si>
    <t>San Manuel</t>
  </si>
  <si>
    <t>Pinal County Sheriff's Office</t>
  </si>
  <si>
    <t>Chance Thompson</t>
  </si>
  <si>
    <t>Hammonton Smartville Rd</t>
  </si>
  <si>
    <t>Marysville</t>
  </si>
  <si>
    <t>Yuba County Sheriff's Office</t>
  </si>
  <si>
    <t>Lavall Hall</t>
  </si>
  <si>
    <t>19157 NW 3rd Ave</t>
  </si>
  <si>
    <t>Miami Gardens</t>
  </si>
  <si>
    <t>Miami Gardens Police Department</t>
  </si>
  <si>
    <t>Howard Means Jr</t>
  </si>
  <si>
    <t>1110 Battleground Dr</t>
  </si>
  <si>
    <t>Iuka</t>
  </si>
  <si>
    <t>Iuka Police Department</t>
  </si>
  <si>
    <t>Bruce Steward</t>
  </si>
  <si>
    <t>29000 S Wall St</t>
  </si>
  <si>
    <t>Colton</t>
  </si>
  <si>
    <t>Clackamas County Sheriff's Office</t>
  </si>
  <si>
    <t>Cody Evans</t>
  </si>
  <si>
    <t>1600 W 500 N</t>
  </si>
  <si>
    <t>Provo</t>
  </si>
  <si>
    <t>Provo Police Department</t>
  </si>
  <si>
    <t>Daniel Caldwell</t>
  </si>
  <si>
    <t>8351 N Cracker Barrel Rd</t>
  </si>
  <si>
    <t>Marana</t>
  </si>
  <si>
    <t>Marana Police Department</t>
  </si>
  <si>
    <t>Michael Casper</t>
  </si>
  <si>
    <t>Malad St and Gourley St</t>
  </si>
  <si>
    <t>Boise</t>
  </si>
  <si>
    <t>Boise Police Department</t>
  </si>
  <si>
    <t>Doug Sparks</t>
  </si>
  <si>
    <t>Forest Ave</t>
  </si>
  <si>
    <t>Tewksbury</t>
  </si>
  <si>
    <t>Tewksbury Police Department</t>
  </si>
  <si>
    <t>Matthew Lundy</t>
  </si>
  <si>
    <t>3600 Canfield Rd</t>
  </si>
  <si>
    <t>Eaton Rapids Township</t>
  </si>
  <si>
    <t>Eaton County Sheriff's Office</t>
  </si>
  <si>
    <t>Betty Sexton</t>
  </si>
  <si>
    <t>2325 Union Rd</t>
  </si>
  <si>
    <t>Pedro 'Pete' Juan Saldivar</t>
  </si>
  <si>
    <t>US-90 and Charles Dr</t>
  </si>
  <si>
    <t>Del Rio</t>
  </si>
  <si>
    <t>Del Rio Police Department and Val Verde County Sheriff's Office</t>
  </si>
  <si>
    <t>Michael Ireland</t>
  </si>
  <si>
    <t>1400 N Marion Ave</t>
  </si>
  <si>
    <t>Springfield</t>
  </si>
  <si>
    <t>Springfield Police Department</t>
  </si>
  <si>
    <t>Janisha Fonville</t>
  </si>
  <si>
    <t>Bellefonte Dr</t>
  </si>
  <si>
    <t>Charlotte</t>
  </si>
  <si>
    <t>Charlotte-Mecklenburg Police Department</t>
  </si>
  <si>
    <t>Stanley Grant</t>
  </si>
  <si>
    <t>2200 Green Springs Hwy</t>
  </si>
  <si>
    <t>Birmingham</t>
  </si>
  <si>
    <t>Homewood Police Department</t>
  </si>
  <si>
    <t>RubÃ©n GarcÃ­a Villalpando</t>
  </si>
  <si>
    <t>2500 Texas Hwy 121</t>
  </si>
  <si>
    <t>Euless</t>
  </si>
  <si>
    <t>Grapevine Police Department</t>
  </si>
  <si>
    <t>Alejandro Salazar</t>
  </si>
  <si>
    <t>1200 E Airtex Dr</t>
  </si>
  <si>
    <t>US Marshals Service, Texas Department of Criminal Justice</t>
  </si>
  <si>
    <t>Kent Norman</t>
  </si>
  <si>
    <t>1800 Heather Cir</t>
  </si>
  <si>
    <t>Jason Carter</t>
  </si>
  <si>
    <t>298 Gavilan Canyon Rd</t>
  </si>
  <si>
    <t>Rudioso</t>
  </si>
  <si>
    <t>New Mexico State Police and US Marshals Service</t>
  </si>
  <si>
    <t>Terry Price</t>
  </si>
  <si>
    <t>951 West 36th St N</t>
  </si>
  <si>
    <t>Osage Nation Police Department, Osage County Sheriff's Office</t>
  </si>
  <si>
    <t>Bradford Leonard</t>
  </si>
  <si>
    <t>900 Castile Rd SE</t>
  </si>
  <si>
    <t>Palm Bay</t>
  </si>
  <si>
    <t>Palm Bay Police Department</t>
  </si>
  <si>
    <t>Calvon Reid</t>
  </si>
  <si>
    <t>1701 Andros Isle</t>
  </si>
  <si>
    <t>Coconut Creek</t>
  </si>
  <si>
    <t>Coconut Creek Police Department</t>
  </si>
  <si>
    <t>Anthony Giaquinta</t>
  </si>
  <si>
    <t>Lower Pond Ct</t>
  </si>
  <si>
    <t>Clarkesville</t>
  </si>
  <si>
    <t>Habersham County Sheriff's Office</t>
  </si>
  <si>
    <t>A'donte Washington</t>
  </si>
  <si>
    <t>Clearview Ln</t>
  </si>
  <si>
    <t>Millbrook</t>
  </si>
  <si>
    <t>Millbrook Police Department</t>
  </si>
  <si>
    <t>Michael Smashey</t>
  </si>
  <si>
    <t>4817 W Mceachern Woods Dr</t>
  </si>
  <si>
    <t>Powder Springs</t>
  </si>
  <si>
    <t>Cobb County Sheriff's Office</t>
  </si>
  <si>
    <t>Robert Kohl</t>
  </si>
  <si>
    <t>175 Bass Pro Blvd</t>
  </si>
  <si>
    <t>Denham Springs</t>
  </si>
  <si>
    <t>Denham Springs Police Department</t>
  </si>
  <si>
    <t>Jerome Nichols</t>
  </si>
  <si>
    <t>1300 N Plymouth St</t>
  </si>
  <si>
    <t>Allentown</t>
  </si>
  <si>
    <t>Catasauqua Police Department</t>
  </si>
  <si>
    <t>Daniel Elrod</t>
  </si>
  <si>
    <t>1299 Hickory St</t>
  </si>
  <si>
    <t>Joseph Biegert</t>
  </si>
  <si>
    <t>1511 Plymouth Ln</t>
  </si>
  <si>
    <t>Green Bay</t>
  </si>
  <si>
    <t>WI</t>
  </si>
  <si>
    <t>Green Bay Police Department</t>
  </si>
  <si>
    <t>Alexander Long</t>
  </si>
  <si>
    <t>25th St and Poplar St</t>
  </si>
  <si>
    <t>Terre Haute</t>
  </si>
  <si>
    <t>Terre Haute Police Department</t>
  </si>
  <si>
    <t>Francis Spivey</t>
  </si>
  <si>
    <t>5300 East Craig Road</t>
  </si>
  <si>
    <t>Las Vegas Metro Police (Swat)</t>
  </si>
  <si>
    <t>Glenn Lewis</t>
  </si>
  <si>
    <t>2201 NW 27th St</t>
  </si>
  <si>
    <t>Amilcar Perez-Lopez</t>
  </si>
  <si>
    <t>Folsom St and 24th St</t>
  </si>
  <si>
    <t>David Cuevas</t>
  </si>
  <si>
    <t>4660 N Socrum Loop Rd</t>
  </si>
  <si>
    <t>Lakeland</t>
  </si>
  <si>
    <t>Lakeland Police Department</t>
  </si>
  <si>
    <t>Crystal Miley</t>
  </si>
  <si>
    <t>5101 Georgia Rte 133</t>
  </si>
  <si>
    <t>Moultrie</t>
  </si>
  <si>
    <t>Worth County Sheriff's Office</t>
  </si>
  <si>
    <t>Rodney Biggs</t>
  </si>
  <si>
    <t>US-49 and Middle Driveway</t>
  </si>
  <si>
    <t>Gulfport</t>
  </si>
  <si>
    <t>Gulfport Police Department</t>
  </si>
  <si>
    <t>Ernesto Javier Canepa Diaz</t>
  </si>
  <si>
    <t>1000 W 3rd St</t>
  </si>
  <si>
    <t>Santa Ana</t>
  </si>
  <si>
    <t>Santa Ana Police Department</t>
  </si>
  <si>
    <t>Chazsten Freeman</t>
  </si>
  <si>
    <t>South Carolina Rte 8 and Augusta Rd</t>
  </si>
  <si>
    <t>Peltzer</t>
  </si>
  <si>
    <t>SC</t>
  </si>
  <si>
    <t>Greenville County Sheriff's Office</t>
  </si>
  <si>
    <t>Russell Sharrer</t>
  </si>
  <si>
    <t>1016 N 4th Ave</t>
  </si>
  <si>
    <t>Franklin County Corrections Division</t>
  </si>
  <si>
    <t>Stephanie Hill</t>
  </si>
  <si>
    <t>I-10</t>
  </si>
  <si>
    <t>La Paz County</t>
  </si>
  <si>
    <t>Jessica Uribe</t>
  </si>
  <si>
    <t>1113 W St Mary's Rd</t>
  </si>
  <si>
    <t>Tuscon</t>
  </si>
  <si>
    <t>Tucson Police Department</t>
  </si>
  <si>
    <t>Deven Guilford</t>
  </si>
  <si>
    <t>331 W Grand Ledge Hwy</t>
  </si>
  <si>
    <t>Roxand Township</t>
  </si>
  <si>
    <t>Cornelius Parker</t>
  </si>
  <si>
    <t>E Broadway and US-63</t>
  </si>
  <si>
    <t>Columbia</t>
  </si>
  <si>
    <t>Boone County Sheriff's Department</t>
  </si>
  <si>
    <t>Ian Sherrod</t>
  </si>
  <si>
    <t>2311 Main St</t>
  </si>
  <si>
    <t>Tarboro</t>
  </si>
  <si>
    <t>Tarboro Police Department and Edgecombe Sheriff's Office</t>
  </si>
  <si>
    <t>Charly 'Africa' Keunang</t>
  </si>
  <si>
    <t>500 San Pedro St</t>
  </si>
  <si>
    <t>Jeffrey Surnow</t>
  </si>
  <si>
    <t>Waikoloa Rd</t>
  </si>
  <si>
    <t>Waikoloa Village</t>
  </si>
  <si>
    <t>South Kohala Police Department</t>
  </si>
  <si>
    <t>Thomas Allen Jr</t>
  </si>
  <si>
    <t>Morton Ave and Chatham Ave</t>
  </si>
  <si>
    <t>Wellston Police Department</t>
  </si>
  <si>
    <t>Donald Matkins</t>
  </si>
  <si>
    <t>Mt Pleasant Rd</t>
  </si>
  <si>
    <t>Lucedale</t>
  </si>
  <si>
    <t>George County Sheriff's Department</t>
  </si>
  <si>
    <t>Darrell 'Hubbard' Gatewood</t>
  </si>
  <si>
    <t>620 SW 59th St</t>
  </si>
  <si>
    <t>Shaquille Barrow</t>
  </si>
  <si>
    <t>1st Ave and Richards St</t>
  </si>
  <si>
    <t>Joliet</t>
  </si>
  <si>
    <t>Joliet Police Department</t>
  </si>
  <si>
    <t>Matthew Metz</t>
  </si>
  <si>
    <t>N College Ave and E Weber Dr</t>
  </si>
  <si>
    <t>Tempe</t>
  </si>
  <si>
    <t>Tempe Police Department</t>
  </si>
  <si>
    <t>Fednel Rhinvil</t>
  </si>
  <si>
    <t>700 Dennis St</t>
  </si>
  <si>
    <t>Salisbury</t>
  </si>
  <si>
    <t>Maryland State Police</t>
  </si>
  <si>
    <t>Carl Lao</t>
  </si>
  <si>
    <t>S San Joaquin St and E Church St</t>
  </si>
  <si>
    <t>Stockton Police Department, San Joaquin County Sheriff's Office</t>
  </si>
  <si>
    <t>Derek Cruice</t>
  </si>
  <si>
    <t>831 Maybrook Dr</t>
  </si>
  <si>
    <t>Deltona</t>
  </si>
  <si>
    <t>Volusia County Sheriff's Office</t>
  </si>
  <si>
    <t>Sergio Navas</t>
  </si>
  <si>
    <t>N Pass Ave and W National Ave</t>
  </si>
  <si>
    <t>Burbank</t>
  </si>
  <si>
    <t>Tyson Hubbard</t>
  </si>
  <si>
    <t>6501 N 28th St</t>
  </si>
  <si>
    <t>Lincoln</t>
  </si>
  <si>
    <t>US Marshals Service</t>
  </si>
  <si>
    <t>Tyrone Lawrence</t>
  </si>
  <si>
    <t>468 E Plainfield Ave</t>
  </si>
  <si>
    <t>Milwaukee</t>
  </si>
  <si>
    <t>Milwaukee Police Department</t>
  </si>
  <si>
    <t>Naeschylus Vinzant</t>
  </si>
  <si>
    <t>E 12th Ave and Memphis St</t>
  </si>
  <si>
    <t>Andrew Williams</t>
  </si>
  <si>
    <t>Putnam Loop Rd</t>
  </si>
  <si>
    <t>Putnam Hall</t>
  </si>
  <si>
    <t>Putnam County Sheriff's Office</t>
  </si>
  <si>
    <t>Bernard Moore</t>
  </si>
  <si>
    <t>Metropolitan Pkwy and Fair Dr</t>
  </si>
  <si>
    <t>Atlanta</t>
  </si>
  <si>
    <t>Atlanta Police Department</t>
  </si>
  <si>
    <t>Tony Ross</t>
  </si>
  <si>
    <t>Lamar St and Whitworth St</t>
  </si>
  <si>
    <t>Sulphur Springs</t>
  </si>
  <si>
    <t>Sulphur Springs Police Department</t>
  </si>
  <si>
    <t>Tony Robinson</t>
  </si>
  <si>
    <t>1125 Williamson St</t>
  </si>
  <si>
    <t>Madison</t>
  </si>
  <si>
    <t>Madison Police Department</t>
  </si>
  <si>
    <t>Adam Reinhart</t>
  </si>
  <si>
    <t>18th St and Palm Ln</t>
  </si>
  <si>
    <t>Monique Deckard</t>
  </si>
  <si>
    <t>933 S Roberts St</t>
  </si>
  <si>
    <t>Anaheim</t>
  </si>
  <si>
    <t>Anaheim Police Department</t>
  </si>
  <si>
    <t>Michael McKillop</t>
  </si>
  <si>
    <t>641 Naamans Rd</t>
  </si>
  <si>
    <t>Claymont</t>
  </si>
  <si>
    <t>DE</t>
  </si>
  <si>
    <t>Delaware State Police</t>
  </si>
  <si>
    <t>Aurelio Duarte</t>
  </si>
  <si>
    <t>3632 SW 38th St</t>
  </si>
  <si>
    <t>James Damon</t>
  </si>
  <si>
    <t>US-40</t>
  </si>
  <si>
    <t>Craig</t>
  </si>
  <si>
    <t>Moffat County Sheriff's Office and Colorado Parks and Wildlife Law Enforcement</t>
  </si>
  <si>
    <t>Cedrick Bishop</t>
  </si>
  <si>
    <t>Aurora St and Moss Ln</t>
  </si>
  <si>
    <t>Cocoa</t>
  </si>
  <si>
    <t>Brevard County Sheriff's Office</t>
  </si>
  <si>
    <t>Anthony Hill</t>
  </si>
  <si>
    <t>3028 Chamblee Dunwoody Rd</t>
  </si>
  <si>
    <t>Chamblee</t>
  </si>
  <si>
    <t>DeKalb County Police Department</t>
  </si>
  <si>
    <t>Lester Brown</t>
  </si>
  <si>
    <t>85 Almost Home Rd</t>
  </si>
  <si>
    <t>Penrose</t>
  </si>
  <si>
    <t>North Carolina Alcohol Law Enforcement, Transylvania County Sheriff's Office, Homeland Security</t>
  </si>
  <si>
    <t>Hue Dang</t>
  </si>
  <si>
    <t>Jackson Ave and E Kennedy St</t>
  </si>
  <si>
    <t>Hackensack</t>
  </si>
  <si>
    <t>Bergen County Prosecutor's Department</t>
  </si>
  <si>
    <t>William 'Rusty' Smith</t>
  </si>
  <si>
    <t>700 Valley St</t>
  </si>
  <si>
    <t>Hoover</t>
  </si>
  <si>
    <t>Hoover Police Department</t>
  </si>
  <si>
    <t>Edixon Franco</t>
  </si>
  <si>
    <t>Fern Ave and Phillips St</t>
  </si>
  <si>
    <t>Ontario</t>
  </si>
  <si>
    <t>Ontario Police Department</t>
  </si>
  <si>
    <t>Christopher Mitchell</t>
  </si>
  <si>
    <t>6530 Georgia Rte 21</t>
  </si>
  <si>
    <t>Port Wentworth</t>
  </si>
  <si>
    <t>Port Wentworth Police Department</t>
  </si>
  <si>
    <t>Jamie Croom</t>
  </si>
  <si>
    <t>10064 Elm Grove Garden Dr</t>
  </si>
  <si>
    <t>Baton Rouge</t>
  </si>
  <si>
    <t>Terrance Moxley</t>
  </si>
  <si>
    <t>280 N Main St</t>
  </si>
  <si>
    <t>Mansfield</t>
  </si>
  <si>
    <t>Mansfield Police Department</t>
  </si>
  <si>
    <t>Theodore Johnson</t>
  </si>
  <si>
    <t>6902 Ottawa Rd</t>
  </si>
  <si>
    <t>Cleveland</t>
  </si>
  <si>
    <t>Cleveland Division of Police</t>
  </si>
  <si>
    <t>Gilbert Fleury</t>
  </si>
  <si>
    <t>7600 Cliffs Landing Rd</t>
  </si>
  <si>
    <t>Bay Minette</t>
  </si>
  <si>
    <t>Baldwin County Sheriff's Office</t>
  </si>
  <si>
    <t>Ryan Burgess</t>
  </si>
  <si>
    <t>2241 Lucille Ave</t>
  </si>
  <si>
    <t>Kingman</t>
  </si>
  <si>
    <t>Kingman Police Department</t>
  </si>
  <si>
    <t>Aaron Valdez</t>
  </si>
  <si>
    <t>Seminole Ave and Capistrano Ave</t>
  </si>
  <si>
    <t>Benito Osorio</t>
  </si>
  <si>
    <t>S Main St and E Pine St</t>
  </si>
  <si>
    <t>Terry Garnett Jr</t>
  </si>
  <si>
    <t>Augustine Herman Hwy &amp; E Lewis Shore Rd</t>
  </si>
  <si>
    <t>Elkton</t>
  </si>
  <si>
    <t>Cecil County Sheriff's Office</t>
  </si>
  <si>
    <t>James Greenwell</t>
  </si>
  <si>
    <t>729 N Auburndale St</t>
  </si>
  <si>
    <t>Antonio Perez</t>
  </si>
  <si>
    <t>2400 Flower St</t>
  </si>
  <si>
    <t>Bobby Gross</t>
  </si>
  <si>
    <t>700 14th St SE</t>
  </si>
  <si>
    <t>Washington</t>
  </si>
  <si>
    <t>DC</t>
  </si>
  <si>
    <t>Washington DC Metro Transit Police</t>
  </si>
  <si>
    <t>Jonathan Paul</t>
  </si>
  <si>
    <t>300 E Mitchell St</t>
  </si>
  <si>
    <t>Arlington</t>
  </si>
  <si>
    <t>Arlington Police Department</t>
  </si>
  <si>
    <t>Salome Rodriguez Jr</t>
  </si>
  <si>
    <t>184 W 3rd St</t>
  </si>
  <si>
    <t>Pomona</t>
  </si>
  <si>
    <t>Andrew Driver</t>
  </si>
  <si>
    <t>9700 Kempster Ave</t>
  </si>
  <si>
    <t>Fontana</t>
  </si>
  <si>
    <t>Fontana Police Department</t>
  </si>
  <si>
    <t>James Jimenez</t>
  </si>
  <si>
    <t>1410 Hill Ave</t>
  </si>
  <si>
    <t>Napa</t>
  </si>
  <si>
    <t>Napa Police Department</t>
  </si>
  <si>
    <t>Fred Liggett Jr</t>
  </si>
  <si>
    <t>8700 E 97th Ter</t>
  </si>
  <si>
    <t>Clifton Reintzel</t>
  </si>
  <si>
    <t>600 Main St</t>
  </si>
  <si>
    <t>Follansbee</t>
  </si>
  <si>
    <t>WV</t>
  </si>
  <si>
    <t>Brooke County Sheriff's Department, West Virginia State Police</t>
  </si>
  <si>
    <t>Richard Castilleja</t>
  </si>
  <si>
    <t>2615 Mossrock</t>
  </si>
  <si>
    <t>San Antonio</t>
  </si>
  <si>
    <t>San Antonio Police Department</t>
  </si>
  <si>
    <t>Aaron Siler</t>
  </si>
  <si>
    <t>22nd Ave and 56th St</t>
  </si>
  <si>
    <t>Kenosha</t>
  </si>
  <si>
    <t>Kenosha Police Department</t>
  </si>
  <si>
    <t>David Werblow</t>
  </si>
  <si>
    <t>134 Burban Dr</t>
  </si>
  <si>
    <t>Branford</t>
  </si>
  <si>
    <t>CT</t>
  </si>
  <si>
    <t>Branford Police Department</t>
  </si>
  <si>
    <t>Troy Boyd</t>
  </si>
  <si>
    <t>McEwien Swamp Rd</t>
  </si>
  <si>
    <t>Ruth</t>
  </si>
  <si>
    <t>Pike County Sheriff's Office</t>
  </si>
  <si>
    <t>Sheldon Haleck</t>
  </si>
  <si>
    <t>364 S King St</t>
  </si>
  <si>
    <t>Honolulu</t>
  </si>
  <si>
    <t>Honolulu Police Department</t>
  </si>
  <si>
    <t>Justin Tolkinen</t>
  </si>
  <si>
    <t>411 White Bear Ave</t>
  </si>
  <si>
    <t>William Poole</t>
  </si>
  <si>
    <t>130 Wedowee Ln</t>
  </si>
  <si>
    <t>Gaston</t>
  </si>
  <si>
    <t>Gaston County Police Department</t>
  </si>
  <si>
    <t>Roberto Leon</t>
  </si>
  <si>
    <t>Elkhorn Blvd and Dry Creek Rd</t>
  </si>
  <si>
    <t>Rio Linda</t>
  </si>
  <si>
    <t>California Highway Patrol</t>
  </si>
  <si>
    <t>Alice Brown</t>
  </si>
  <si>
    <t>1501 Van Ness Ave</t>
  </si>
  <si>
    <t>Jeff Alexander</t>
  </si>
  <si>
    <t>1125 1/2 19th St</t>
  </si>
  <si>
    <t>Bakersfield</t>
  </si>
  <si>
    <t>Bakersfield Police Department</t>
  </si>
  <si>
    <t>Askari Roberts</t>
  </si>
  <si>
    <t>3189 Morton Bend Rd</t>
  </si>
  <si>
    <t>Rome</t>
  </si>
  <si>
    <t>Floyd County Sheriff's Office</t>
  </si>
  <si>
    <t>David Watford</t>
  </si>
  <si>
    <t>US-65</t>
  </si>
  <si>
    <t>Tallulah</t>
  </si>
  <si>
    <t>Louisiana State Troopers</t>
  </si>
  <si>
    <t>Declan Owen</t>
  </si>
  <si>
    <t>8100 North Carolina Hwy 41</t>
  </si>
  <si>
    <t>Dublin</t>
  </si>
  <si>
    <t>Bladen County Sheriff's Office and Bladenboro Police Department</t>
  </si>
  <si>
    <t>Andrew Shipley</t>
  </si>
  <si>
    <t>360 Argyle Ct</t>
  </si>
  <si>
    <t>Medford</t>
  </si>
  <si>
    <t>Medford Police Department</t>
  </si>
  <si>
    <t>Eugene Smith II</t>
  </si>
  <si>
    <t>13710 US Hwy 190 W</t>
  </si>
  <si>
    <t>Onalaska</t>
  </si>
  <si>
    <t>Onalaska Police Department</t>
  </si>
  <si>
    <t>Kaylene Stone</t>
  </si>
  <si>
    <t>6735 W Peoria Ave</t>
  </si>
  <si>
    <t>Peoria</t>
  </si>
  <si>
    <t>Glendale Police Department</t>
  </si>
  <si>
    <t>Garland Wingo</t>
  </si>
  <si>
    <t>Lake Ella</t>
  </si>
  <si>
    <t>Brandon Rapp</t>
  </si>
  <si>
    <t>9421 Charles Way</t>
  </si>
  <si>
    <t>Middleton</t>
  </si>
  <si>
    <t>Canyon County Sheriff's Office</t>
  </si>
  <si>
    <t>Shane Watkins</t>
  </si>
  <si>
    <t>1040 County Rd 249</t>
  </si>
  <si>
    <t>Moulton</t>
  </si>
  <si>
    <t>Lawrence County Sheriff's Office</t>
  </si>
  <si>
    <t>Justin Fowler</t>
  </si>
  <si>
    <t>Indian Rte 13</t>
  </si>
  <si>
    <t>Lukachukai</t>
  </si>
  <si>
    <t>Navajo Police Department</t>
  </si>
  <si>
    <t>Robert Burdge</t>
  </si>
  <si>
    <t>200 Trask St</t>
  </si>
  <si>
    <t>Kendre Alston</t>
  </si>
  <si>
    <t>Mount Olive Cemetery</t>
  </si>
  <si>
    <t>Jacksonville</t>
  </si>
  <si>
    <t>Jacksonville Sheriff's Office</t>
  </si>
  <si>
    <t>Brandon Jones</t>
  </si>
  <si>
    <t>1077 Parkwood Dr</t>
  </si>
  <si>
    <t>Adam Jovicic</t>
  </si>
  <si>
    <t>364 Hiwood Ave</t>
  </si>
  <si>
    <t>Munroe Falls</t>
  </si>
  <si>
    <t>Kent Police Department</t>
  </si>
  <si>
    <t>Jamison Childress</t>
  </si>
  <si>
    <t>Kneuman Rd</t>
  </si>
  <si>
    <t>Sumas</t>
  </si>
  <si>
    <t>Richard White</t>
  </si>
  <si>
    <t>Louis Armstrong New Orleans International Airport, 900 Airline Dr</t>
  </si>
  <si>
    <t>Kenner</t>
  </si>
  <si>
    <t>Jefferson Parish Sheriff's Office</t>
  </si>
  <si>
    <t>Jason Smith</t>
  </si>
  <si>
    <t>4604 Summit St</t>
  </si>
  <si>
    <t>Columbus Division of Police</t>
  </si>
  <si>
    <t>Tyrel Vick</t>
  </si>
  <si>
    <t>Oklahoma Hwy 48 and E1750 Rd</t>
  </si>
  <si>
    <t>Wapanucka</t>
  </si>
  <si>
    <t>Oklahoma Highway Patrol, Tupelo Police Department</t>
  </si>
  <si>
    <t>Enoch Gaver</t>
  </si>
  <si>
    <t>2003 E Rodeo Dr</t>
  </si>
  <si>
    <t>Cottonwood</t>
  </si>
  <si>
    <t>Cottonwood Police Department</t>
  </si>
  <si>
    <t>Phillip Conley</t>
  </si>
  <si>
    <t>908 Admiral Callaghan Ln</t>
  </si>
  <si>
    <t>Vallejo</t>
  </si>
  <si>
    <t>Vallejo Police Department</t>
  </si>
  <si>
    <t>Gary Page</t>
  </si>
  <si>
    <t>1790 E Voorhees St</t>
  </si>
  <si>
    <t>Harmony</t>
  </si>
  <si>
    <t>Clay County Sheriff's Department</t>
  </si>
  <si>
    <t>James Ellis</t>
  </si>
  <si>
    <t>16744 4th Section Rd</t>
  </si>
  <si>
    <t>Clarendon</t>
  </si>
  <si>
    <t>Orleans County Sheriff's Office</t>
  </si>
  <si>
    <t>Devin Gates</t>
  </si>
  <si>
    <t>2105 Scott Blvd</t>
  </si>
  <si>
    <t>Santa Clara</t>
  </si>
  <si>
    <t>Santa Clara Police Department</t>
  </si>
  <si>
    <t>Jeffrey Jackson</t>
  </si>
  <si>
    <t>Kentucky Rte 92</t>
  </si>
  <si>
    <t>Williamsburg</t>
  </si>
  <si>
    <t>Whitley County Sheriff's Department, Kentucky State Police</t>
  </si>
  <si>
    <t>Denzel Brown</t>
  </si>
  <si>
    <t>1851 Sunrise Hwy</t>
  </si>
  <si>
    <t>Bay Shore</t>
  </si>
  <si>
    <t>Suffolk County Police Department</t>
  </si>
  <si>
    <t>James Moore</t>
  </si>
  <si>
    <t>6000 S Lewis Ave</t>
  </si>
  <si>
    <t>Tulsa Police Department</t>
  </si>
  <si>
    <t>Christopher Healy</t>
  </si>
  <si>
    <t>2300 SE 130th Ave</t>
  </si>
  <si>
    <t>Portland</t>
  </si>
  <si>
    <t>Portland Police Bureau</t>
  </si>
  <si>
    <t>Mychael Lynch</t>
  </si>
  <si>
    <t>707 W 13th St</t>
  </si>
  <si>
    <t>Vancouver</t>
  </si>
  <si>
    <t>Clark County Sheriff's Department</t>
  </si>
  <si>
    <t>Joseph Tassinari</t>
  </si>
  <si>
    <t>6601 W Christy Dr</t>
  </si>
  <si>
    <t>Glendale</t>
  </si>
  <si>
    <t>Scott Dunham</t>
  </si>
  <si>
    <t>2664 Senter Rd</t>
  </si>
  <si>
    <t>Nicholas Thomas</t>
  </si>
  <si>
    <t>2475 Cumberland Pkwy SE</t>
  </si>
  <si>
    <t>Smyrna Police Department</t>
  </si>
  <si>
    <t>Walter Brown III</t>
  </si>
  <si>
    <t>19 Colin Drive S</t>
  </si>
  <si>
    <t>Portsmouth</t>
  </si>
  <si>
    <t>Portsmouth Police Department</t>
  </si>
  <si>
    <t>Steven Snyder</t>
  </si>
  <si>
    <t>760 W Johnson St</t>
  </si>
  <si>
    <t>Fond du Lac</t>
  </si>
  <si>
    <t>Wisconsin State Police</t>
  </si>
  <si>
    <t>Victor Terrazas</t>
  </si>
  <si>
    <t>10200 S Vermont Ave</t>
  </si>
  <si>
    <t>Jeremy Kelly</t>
  </si>
  <si>
    <t>219 Dixie St</t>
  </si>
  <si>
    <t>Johnsonville</t>
  </si>
  <si>
    <t>Johnsonville Police Department, Florence County Sheriff's Department (Swat)</t>
  </si>
  <si>
    <t>Adrian Solis</t>
  </si>
  <si>
    <t>1515 Bayview Ave</t>
  </si>
  <si>
    <t>Wilmington</t>
  </si>
  <si>
    <t>Deanne Choate</t>
  </si>
  <si>
    <t>470 N Birch</t>
  </si>
  <si>
    <t>Gardner</t>
  </si>
  <si>
    <t>Gardner Police Department</t>
  </si>
  <si>
    <t>Douglas Harris</t>
  </si>
  <si>
    <t>7901 1st Ave S</t>
  </si>
  <si>
    <t>Birmingham Police Department</t>
  </si>
  <si>
    <t>Adrian Hernandez</t>
  </si>
  <si>
    <t>4000 Union Ave</t>
  </si>
  <si>
    <t>Meagan Hockaday</t>
  </si>
  <si>
    <t>500 W Vineyard Ave</t>
  </si>
  <si>
    <t>Oxnard</t>
  </si>
  <si>
    <t>Oxnard Police Department</t>
  </si>
  <si>
    <t>Gary Kendrick</t>
  </si>
  <si>
    <t>Shadytree Ln and Glen Arbor Dr</t>
  </si>
  <si>
    <t>Encinitas</t>
  </si>
  <si>
    <t>San Diego County Sheriff's Department</t>
  </si>
  <si>
    <t>Jamalis Hall</t>
  </si>
  <si>
    <t>1117 Mayflower Rd</t>
  </si>
  <si>
    <t>Fort Pierce</t>
  </si>
  <si>
    <t>Saint Lucie County Sheriff's Office</t>
  </si>
  <si>
    <t>Neil Seifert</t>
  </si>
  <si>
    <t>40 N Main St</t>
  </si>
  <si>
    <t>Webster</t>
  </si>
  <si>
    <t>Webster Police Department</t>
  </si>
  <si>
    <t>Angelo West</t>
  </si>
  <si>
    <t>Humboldt Ave and Ruthven St</t>
  </si>
  <si>
    <t>Roxbury</t>
  </si>
  <si>
    <t>Boston Police Department</t>
  </si>
  <si>
    <t>Harvey Oates</t>
  </si>
  <si>
    <t>Horseshoe Run Rd</t>
  </si>
  <si>
    <t>Fort Ashby</t>
  </si>
  <si>
    <t>West Virginia State Police</t>
  </si>
  <si>
    <t>Byron Herbert</t>
  </si>
  <si>
    <t>111 Towne Dr</t>
  </si>
  <si>
    <t>Elizabethtown</t>
  </si>
  <si>
    <t>Elizabethtown Police Department</t>
  </si>
  <si>
    <t>Robert Rooker</t>
  </si>
  <si>
    <t>Fields Hollow Rd</t>
  </si>
  <si>
    <t>Peebles</t>
  </si>
  <si>
    <t>Pike County Sheriff's Department</t>
  </si>
  <si>
    <t>Jason Moland</t>
  </si>
  <si>
    <t>3700 Beyer Park Dr</t>
  </si>
  <si>
    <t>Modesto</t>
  </si>
  <si>
    <t>Ceres Police Department</t>
  </si>
  <si>
    <t>Gregory Smith</t>
  </si>
  <si>
    <t>2293 N Main St</t>
  </si>
  <si>
    <t>Crown Point</t>
  </si>
  <si>
    <t>Lake County Sheriff's Department</t>
  </si>
  <si>
    <t>Mya Hall</t>
  </si>
  <si>
    <t>Fort Meade</t>
  </si>
  <si>
    <t>NSA Police Department</t>
  </si>
  <si>
    <t>John Allen</t>
  </si>
  <si>
    <t>841 Avenue A</t>
  </si>
  <si>
    <t>Boulder City</t>
  </si>
  <si>
    <t>Boulder City Police Department</t>
  </si>
  <si>
    <t>Brian Babb</t>
  </si>
  <si>
    <t>2200 Devos St</t>
  </si>
  <si>
    <t>Eugene</t>
  </si>
  <si>
    <t>Eugene Police Department</t>
  </si>
  <si>
    <t>Dominick Wise</t>
  </si>
  <si>
    <t>1301 Spring Meadow Ln</t>
  </si>
  <si>
    <t>Culpeper</t>
  </si>
  <si>
    <t>Culpeper Police Department</t>
  </si>
  <si>
    <t>Jeremy Anderson</t>
  </si>
  <si>
    <t>1600 Grass Lake Dr</t>
  </si>
  <si>
    <t>Tampa Bay</t>
  </si>
  <si>
    <t>Tampa Bay Police Department [US Marshals Service Task Force]</t>
  </si>
  <si>
    <t>Phillip White</t>
  </si>
  <si>
    <t>118 W Grape St</t>
  </si>
  <si>
    <t>Vineland</t>
  </si>
  <si>
    <t>Vineland Police Department</t>
  </si>
  <si>
    <t>Benjamin Quezada</t>
  </si>
  <si>
    <t>West Texas Ave and Gaillard St</t>
  </si>
  <si>
    <t>Baytown</t>
  </si>
  <si>
    <t>Baytown Police Department</t>
  </si>
  <si>
    <t>Robert Washington</t>
  </si>
  <si>
    <t>April</t>
  </si>
  <si>
    <t>14200 Kornblum Ave</t>
  </si>
  <si>
    <t>Hawthorne</t>
  </si>
  <si>
    <t>Hawthorne Police Department</t>
  </si>
  <si>
    <t>Shawn Clyde</t>
  </si>
  <si>
    <t>110 Nottinghill Ln</t>
  </si>
  <si>
    <t>Hamilton Township</t>
  </si>
  <si>
    <t>Hamilton Police Department</t>
  </si>
  <si>
    <t>Darrin Langford</t>
  </si>
  <si>
    <t>12th Ave and Glenhurst Ct</t>
  </si>
  <si>
    <t>Rock Island</t>
  </si>
  <si>
    <t>Rock Island Police Department</t>
  </si>
  <si>
    <t>Donald Hicks</t>
  </si>
  <si>
    <t>Illinois Rte 145 and Waldo Church Rd</t>
  </si>
  <si>
    <t>Metropolis</t>
  </si>
  <si>
    <t>Metropolis Police Department</t>
  </si>
  <si>
    <t>Aaron Rutledge</t>
  </si>
  <si>
    <t>300 block Iris Park Dr</t>
  </si>
  <si>
    <t>Pineville</t>
  </si>
  <si>
    <t>Rapides Parish Sheriff's Office</t>
  </si>
  <si>
    <t>Donald 'Dontay' Ivy</t>
  </si>
  <si>
    <t>Lark St and Second St</t>
  </si>
  <si>
    <t>Albany</t>
  </si>
  <si>
    <t>City of Albany Police Department</t>
  </si>
  <si>
    <t>Eric Harris</t>
  </si>
  <si>
    <t>1900 block N Harvard Ave</t>
  </si>
  <si>
    <t>Tulsa County Sheriff's Office</t>
  </si>
  <si>
    <t>Ken Cockerel</t>
  </si>
  <si>
    <t>W Union Hills Dr and N 39th Ave</t>
  </si>
  <si>
    <t>David Lynch</t>
  </si>
  <si>
    <t>11974-11998 US-64</t>
  </si>
  <si>
    <t>Muskogee County</t>
  </si>
  <si>
    <t>Warner Police Department</t>
  </si>
  <si>
    <t>Christopher Prevatt</t>
  </si>
  <si>
    <t>123 Gregory Pl</t>
  </si>
  <si>
    <t>Winchester</t>
  </si>
  <si>
    <t>Frederick County Sheriff's Office</t>
  </si>
  <si>
    <t>Paul Anderson</t>
  </si>
  <si>
    <t>150 E Lincoln Ave</t>
  </si>
  <si>
    <t>Justus Howell</t>
  </si>
  <si>
    <t>2300 Gilead Ave</t>
  </si>
  <si>
    <t>Zion</t>
  </si>
  <si>
    <t>Zion Police Department</t>
  </si>
  <si>
    <t>Ethan Noll</t>
  </si>
  <si>
    <t>Mountainair St</t>
  </si>
  <si>
    <t>Edgewood</t>
  </si>
  <si>
    <t>New Mexico State Police</t>
  </si>
  <si>
    <t>Walter Scott</t>
  </si>
  <si>
    <t>1945 Remount Rd</t>
  </si>
  <si>
    <t>North Charleston</t>
  </si>
  <si>
    <t>North Charleston Police Department</t>
  </si>
  <si>
    <t>William Dick III</t>
  </si>
  <si>
    <t>Bureau of Indian Affairs Rd 66</t>
  </si>
  <si>
    <t>Tonasket</t>
  </si>
  <si>
    <t>US Forest Service</t>
  </si>
  <si>
    <t>Richard Hanna</t>
  </si>
  <si>
    <t>400 Steuber Rd</t>
  </si>
  <si>
    <t>Tehachapi</t>
  </si>
  <si>
    <t>Tehachapi Police Department</t>
  </si>
  <si>
    <t>Jared Forsyth</t>
  </si>
  <si>
    <t>11120 NW Gainesville Rd</t>
  </si>
  <si>
    <t>Ocala</t>
  </si>
  <si>
    <t>Ocala Police Department</t>
  </si>
  <si>
    <t>Tyrell Larsen</t>
  </si>
  <si>
    <t>E 100 N</t>
  </si>
  <si>
    <t>Rigby</t>
  </si>
  <si>
    <t>Jefferson County Sheriff Department</t>
  </si>
  <si>
    <t>Alexander Myers</t>
  </si>
  <si>
    <t>5700 block Ashby Dr</t>
  </si>
  <si>
    <t>Desmond Willis</t>
  </si>
  <si>
    <t>2515 Manhattan Blvd</t>
  </si>
  <si>
    <t>Harvey</t>
  </si>
  <si>
    <t>Erick Rose</t>
  </si>
  <si>
    <t>Post Office Neck Rd and Lake Rd</t>
  </si>
  <si>
    <t>Shawnee</t>
  </si>
  <si>
    <t>Pottawatomie County Sheriff's Office</t>
  </si>
  <si>
    <t>Joseph Weber</t>
  </si>
  <si>
    <t>Tasman Dr and Lawrence Expy</t>
  </si>
  <si>
    <t>Sunnyvale</t>
  </si>
  <si>
    <t>Sunnyvale Police Department</t>
  </si>
  <si>
    <t>Roberto Rodriguez</t>
  </si>
  <si>
    <t>4th St and Mathews St</t>
  </si>
  <si>
    <t>Michael Le Mon</t>
  </si>
  <si>
    <t>11936 California Rte 178</t>
  </si>
  <si>
    <t>Lake Isabella</t>
  </si>
  <si>
    <t>Dexter Bethea</t>
  </si>
  <si>
    <t>3022 James Rd</t>
  </si>
  <si>
    <t>Valdosta</t>
  </si>
  <si>
    <t>Lowndes County Sheriff's Office</t>
  </si>
  <si>
    <t>Mark Smith</t>
  </si>
  <si>
    <t>W 141st St and 257th W Ave</t>
  </si>
  <si>
    <t>Kellyville</t>
  </si>
  <si>
    <t>Creek County Sheriff's Department and Bristow Police Department</t>
  </si>
  <si>
    <t>Douglas Faith</t>
  </si>
  <si>
    <t>Karen Ln and Corinne Dr</t>
  </si>
  <si>
    <t>Keaton Farris</t>
  </si>
  <si>
    <t>503 N Main St</t>
  </si>
  <si>
    <t>Coupeville</t>
  </si>
  <si>
    <t>Island County Sheriff's Office</t>
  </si>
  <si>
    <t>Gordon Kimbrell Jr</t>
  </si>
  <si>
    <t>9265 Quail Roost Dr</t>
  </si>
  <si>
    <t>Navarre</t>
  </si>
  <si>
    <t>Santa Rosa County Sheriff's Office</t>
  </si>
  <si>
    <t>Don Smith</t>
  </si>
  <si>
    <t>8516 N Meridian Rd</t>
  </si>
  <si>
    <t>Monon</t>
  </si>
  <si>
    <t>Indiana State Police, Tippecanoe County Sheriff's Department</t>
  </si>
  <si>
    <t>Jess Leipold</t>
  </si>
  <si>
    <t>45 Major Bell Ln</t>
  </si>
  <si>
    <t>Gettysburg</t>
  </si>
  <si>
    <t>Phillip Burgess</t>
  </si>
  <si>
    <t>477 Belcher Rd</t>
  </si>
  <si>
    <t>Boiling Springs</t>
  </si>
  <si>
    <t>Spartanburg County Sheriff's Office</t>
  </si>
  <si>
    <t>Angel Corona Jr</t>
  </si>
  <si>
    <t>4740 Barham Ave</t>
  </si>
  <si>
    <t>Corning</t>
  </si>
  <si>
    <t>Tehama County Sheriff's Department</t>
  </si>
  <si>
    <t>Richard Reed</t>
  </si>
  <si>
    <t>SW Wanamaker Rd and I-70</t>
  </si>
  <si>
    <t>Topeka</t>
  </si>
  <si>
    <t>Topeka Police Department</t>
  </si>
  <si>
    <t>Donald Allen</t>
  </si>
  <si>
    <t>W 51st St and S 129th Ave W</t>
  </si>
  <si>
    <t>Sand Springs</t>
  </si>
  <si>
    <t>Sand Springs Police Department</t>
  </si>
  <si>
    <t>Mack Long</t>
  </si>
  <si>
    <t>E 31st St and N Sherman Dr</t>
  </si>
  <si>
    <t>Freddie Gray</t>
  </si>
  <si>
    <t>Mount St and Presbury St</t>
  </si>
  <si>
    <t>Jason Evans</t>
  </si>
  <si>
    <t>North Carolina Hwy 242 and Reeda Branch Rd</t>
  </si>
  <si>
    <t>Salemburg</t>
  </si>
  <si>
    <t>Sampson County Sheriff's Office</t>
  </si>
  <si>
    <t>Richard 'Buddy' Weaver</t>
  </si>
  <si>
    <t>Sleepy Hollow Dr and Misty Glen Dr</t>
  </si>
  <si>
    <t>Newalla</t>
  </si>
  <si>
    <t>Isaac Jimenez</t>
  </si>
  <si>
    <t>3400 Lincoln Ave</t>
  </si>
  <si>
    <t>Alton</t>
  </si>
  <si>
    <t>Alton Police Department</t>
  </si>
  <si>
    <t>Celin Nunez</t>
  </si>
  <si>
    <t>3 Greens Rd</t>
  </si>
  <si>
    <t>Christopher Finley</t>
  </si>
  <si>
    <t>900 Walnut St</t>
  </si>
  <si>
    <t>Jonesboro</t>
  </si>
  <si>
    <t>Jonesboro Police Department</t>
  </si>
  <si>
    <t>Karl Taylor</t>
  </si>
  <si>
    <t>325 Riverside Dr</t>
  </si>
  <si>
    <t>Fallsburg</t>
  </si>
  <si>
    <t>New York Department of Corrections and Community Supervision</t>
  </si>
  <si>
    <t>Colby Robinson</t>
  </si>
  <si>
    <t>7000 Altaire Ave</t>
  </si>
  <si>
    <t>DeSoto Police Department</t>
  </si>
  <si>
    <t>Joseph Slater</t>
  </si>
  <si>
    <t>27767 Base Line</t>
  </si>
  <si>
    <t>Highland</t>
  </si>
  <si>
    <t>Highland Police Department</t>
  </si>
  <si>
    <t>Ernesto Flores</t>
  </si>
  <si>
    <t>11157 Chico Ave</t>
  </si>
  <si>
    <t>San Bernardino County Sheriff's Office</t>
  </si>
  <si>
    <t>Stanley Watson</t>
  </si>
  <si>
    <t>3120 East Main St</t>
  </si>
  <si>
    <t>CaÃ±on City</t>
  </si>
  <si>
    <t>CaÃ±on City Police Department</t>
  </si>
  <si>
    <t>Tevin Barkley</t>
  </si>
  <si>
    <t>840 NW 75th St</t>
  </si>
  <si>
    <t>Miami</t>
  </si>
  <si>
    <t>Miami-Dade Police Department</t>
  </si>
  <si>
    <t>Mark Adair</t>
  </si>
  <si>
    <t>Hitt St and Elm St</t>
  </si>
  <si>
    <t>Columbia Police Department and University of Missouri Police</t>
  </si>
  <si>
    <t>Donte Noble</t>
  </si>
  <si>
    <t>200 Canaan Pointe Dr</t>
  </si>
  <si>
    <t>Spartanburg</t>
  </si>
  <si>
    <t>Spartanburg Police Department</t>
  </si>
  <si>
    <t>Frank 'Trey' Shephard III</t>
  </si>
  <si>
    <t>Castlegory Rd and Wallisville Rd</t>
  </si>
  <si>
    <t>Harris County Sheriff's Office</t>
  </si>
  <si>
    <t>Rodolfo Velazquez</t>
  </si>
  <si>
    <t>West Lerdo Hwy and South Wall St</t>
  </si>
  <si>
    <t>Shafter</t>
  </si>
  <si>
    <t>Shafter Police Department</t>
  </si>
  <si>
    <t>Darrell Brown</t>
  </si>
  <si>
    <t>402 North Prospect St</t>
  </si>
  <si>
    <t>Hagerstown</t>
  </si>
  <si>
    <t>Hagerstown Police Department</t>
  </si>
  <si>
    <t>David Kapuscinski</t>
  </si>
  <si>
    <t>14680 Middle Gibraltar Rd</t>
  </si>
  <si>
    <t>Rockwood</t>
  </si>
  <si>
    <t>Gibraltar Police Department</t>
  </si>
  <si>
    <t>Elias Cavazos</t>
  </si>
  <si>
    <t>Girard Street and Acacia Ave</t>
  </si>
  <si>
    <t>Riverside County Sheriff's Department and California Highway Patrol</t>
  </si>
  <si>
    <t>Jeffery Kemp</t>
  </si>
  <si>
    <t>74th Street and Merrill Ave</t>
  </si>
  <si>
    <t>Chicago</t>
  </si>
  <si>
    <t>Chicago Police Department</t>
  </si>
  <si>
    <t>Thaddeus McCarroll</t>
  </si>
  <si>
    <t>9201 Riverwood Dr</t>
  </si>
  <si>
    <t>Jennings</t>
  </si>
  <si>
    <t>St Louis County Police Department</t>
  </si>
  <si>
    <t>Erik Tellez</t>
  </si>
  <si>
    <t>20th St and Thomas Rd</t>
  </si>
  <si>
    <t>Grover Sapp Jr</t>
  </si>
  <si>
    <t>1200 Beck Ave</t>
  </si>
  <si>
    <t>Panama City</t>
  </si>
  <si>
    <t>Panama City Police Department</t>
  </si>
  <si>
    <t>Michael Foster</t>
  </si>
  <si>
    <t>105 Hinkle St</t>
  </si>
  <si>
    <t>Wilmore</t>
  </si>
  <si>
    <t>Wilmore Police Department</t>
  </si>
  <si>
    <t>Dana Hlavinka</t>
  </si>
  <si>
    <t>1363 Clark Dr</t>
  </si>
  <si>
    <t>Sidney</t>
  </si>
  <si>
    <t>Sidney Police Department</t>
  </si>
  <si>
    <t>Norman Cooper</t>
  </si>
  <si>
    <t>4827 Legend Well Dr</t>
  </si>
  <si>
    <t>Santos 'Cuate' Cortez Hernandez</t>
  </si>
  <si>
    <t>Mission</t>
  </si>
  <si>
    <t>Hidalgo County Sheriff's Office</t>
  </si>
  <si>
    <t>Luis Molina Martinez</t>
  </si>
  <si>
    <t>3400 Manitou Ave</t>
  </si>
  <si>
    <t>Steven Davenport</t>
  </si>
  <si>
    <t>Old Hwy 19 SE</t>
  </si>
  <si>
    <t>Meridian</t>
  </si>
  <si>
    <t>Lauderdale County Sheriff's Office</t>
  </si>
  <si>
    <t>Daniel Wolfe</t>
  </si>
  <si>
    <t>1714 Walker Ave</t>
  </si>
  <si>
    <t>Union</t>
  </si>
  <si>
    <t>New Jersey State Police</t>
  </si>
  <si>
    <t>Samuel Harrell</t>
  </si>
  <si>
    <t>18 Strack Dr</t>
  </si>
  <si>
    <t>Beacon</t>
  </si>
  <si>
    <t>David Dehmann</t>
  </si>
  <si>
    <t>11540 Upper Gilchrist Rd</t>
  </si>
  <si>
    <t>Mt Vernon</t>
  </si>
  <si>
    <t>Knox County Sheriff's Office</t>
  </si>
  <si>
    <t>Kimber Key</t>
  </si>
  <si>
    <t>107 White Falls Dr</t>
  </si>
  <si>
    <t>Lexington County Sheriff's Office</t>
  </si>
  <si>
    <t>Reginald McGregor</t>
  </si>
  <si>
    <t>200 North Retta St</t>
  </si>
  <si>
    <t>Daniel Covarrubias</t>
  </si>
  <si>
    <t>3600 SW 108th St</t>
  </si>
  <si>
    <t>Lakewood</t>
  </si>
  <si>
    <t>Lakewood Police Department</t>
  </si>
  <si>
    <t>Carlos Ramirez</t>
  </si>
  <si>
    <t>101 Naco Hwy</t>
  </si>
  <si>
    <t>Bisbee</t>
  </si>
  <si>
    <t>Bisbee Police Department</t>
  </si>
  <si>
    <t>Jose Herrera</t>
  </si>
  <si>
    <t>3000 W Cecil Ave</t>
  </si>
  <si>
    <t>Delano</t>
  </si>
  <si>
    <t>California Department of Corrections and Rehabilitation</t>
  </si>
  <si>
    <t>Lue Vang</t>
  </si>
  <si>
    <t>4100 Eldorado Springs Dr</t>
  </si>
  <si>
    <t>Boulder</t>
  </si>
  <si>
    <t>Boulder County Sheriff's Office</t>
  </si>
  <si>
    <t>Jonathan Efraim</t>
  </si>
  <si>
    <t>16802 Hillside Ave</t>
  </si>
  <si>
    <t>New York</t>
  </si>
  <si>
    <t>New York Police Department</t>
  </si>
  <si>
    <t>William Chapman II</t>
  </si>
  <si>
    <t>1098 Frederick Blvd</t>
  </si>
  <si>
    <t>Hector Morejon</t>
  </si>
  <si>
    <t>1100 Hoffman Ave</t>
  </si>
  <si>
    <t>Long Beach</t>
  </si>
  <si>
    <t>Long Beach Police Department</t>
  </si>
  <si>
    <t>Andrew Valadez</t>
  </si>
  <si>
    <t>Tyler St and Glenoaks Blvd</t>
  </si>
  <si>
    <t>Sylmar</t>
  </si>
  <si>
    <t>Karen Janks</t>
  </si>
  <si>
    <t>2661 Gravenstein Hwy S</t>
  </si>
  <si>
    <t>Sebastopol</t>
  </si>
  <si>
    <t>Sonoma County Sheriff's Office</t>
  </si>
  <si>
    <t>Joseph Potts</t>
  </si>
  <si>
    <t>182 N4430 Rd</t>
  </si>
  <si>
    <t>Rufe</t>
  </si>
  <si>
    <t>Choctaw County Sheriff's Office and Hugo Police Department</t>
  </si>
  <si>
    <t>Todd Dye</t>
  </si>
  <si>
    <t>1505 E Main St</t>
  </si>
  <si>
    <t>Trinidad</t>
  </si>
  <si>
    <t>Trinidad Police Department</t>
  </si>
  <si>
    <t>Mark Hawkins</t>
  </si>
  <si>
    <t>1940 Turner Rd SE</t>
  </si>
  <si>
    <t>Salem</t>
  </si>
  <si>
    <t>Salem Police Department</t>
  </si>
  <si>
    <t>Daniel Davis</t>
  </si>
  <si>
    <t>8624 Firestone Cir</t>
  </si>
  <si>
    <t>Clermont</t>
  </si>
  <si>
    <t>Lake County Sheriff's Office</t>
  </si>
  <si>
    <t>David Felix</t>
  </si>
  <si>
    <t>538 E Sixth St</t>
  </si>
  <si>
    <t>Gary Collins</t>
  </si>
  <si>
    <t>H St NW and 20th Ave NW</t>
  </si>
  <si>
    <t>Oklahoma Highway Patrol</t>
  </si>
  <si>
    <t>Brandon Lawrence</t>
  </si>
  <si>
    <t>800 Simpson Rd</t>
  </si>
  <si>
    <t>Victoria</t>
  </si>
  <si>
    <t>Victoria Police Department</t>
  </si>
  <si>
    <t>Dean Genova</t>
  </si>
  <si>
    <t>13822 Brookhurst St</t>
  </si>
  <si>
    <t>Garden Grove</t>
  </si>
  <si>
    <t>Fountain Valley Police Department</t>
  </si>
  <si>
    <t>Albert Hanson Jr</t>
  </si>
  <si>
    <t>7th Ave and Kansas Ave</t>
  </si>
  <si>
    <t>Hanford</t>
  </si>
  <si>
    <t>Kings County Sheriff's Office</t>
  </si>
  <si>
    <t>Billy Patrick</t>
  </si>
  <si>
    <t>Bunch</t>
  </si>
  <si>
    <t>Oklahoma Department of Wildlife Conservation</t>
  </si>
  <si>
    <t>Terrance Kellom</t>
  </si>
  <si>
    <t>9500 Evergreen Rd</t>
  </si>
  <si>
    <t>Detroit</t>
  </si>
  <si>
    <t>Immigration and Customs Enforcement</t>
  </si>
  <si>
    <t>Joshua Green</t>
  </si>
  <si>
    <t>1408 W Main St</t>
  </si>
  <si>
    <t>Marion</t>
  </si>
  <si>
    <t>Marion Police Department, Illinois State Police and Williamson County Sheriff's Department</t>
  </si>
  <si>
    <t>Jared Johnson</t>
  </si>
  <si>
    <t>8400 Chef Menteur Hwy</t>
  </si>
  <si>
    <t>David Parker</t>
  </si>
  <si>
    <t>36 Randall Rd</t>
  </si>
  <si>
    <t>Joshua Deysie</t>
  </si>
  <si>
    <t>1400 E Harmony Ave</t>
  </si>
  <si>
    <t>Mesa</t>
  </si>
  <si>
    <t>Mesa Police Department</t>
  </si>
  <si>
    <t>Luis Chavez-Diaz</t>
  </si>
  <si>
    <t>1624 Hood Franklin Rd</t>
  </si>
  <si>
    <t>Elk Grove</t>
  </si>
  <si>
    <t>California Department of Fish and Wildlife</t>
  </si>
  <si>
    <t>Andrew Jackson</t>
  </si>
  <si>
    <t>1200 W Florida Ave</t>
  </si>
  <si>
    <t>Chickasha</t>
  </si>
  <si>
    <t>Chickasha Police Department</t>
  </si>
  <si>
    <t>Fridoon Rawshannehad</t>
  </si>
  <si>
    <t>3200 Hancock St</t>
  </si>
  <si>
    <t>San Diego</t>
  </si>
  <si>
    <t>San Diego Police Department</t>
  </si>
  <si>
    <t>Alexia Christian</t>
  </si>
  <si>
    <t>141 Pryor St SW</t>
  </si>
  <si>
    <t>John Acree</t>
  </si>
  <si>
    <t>812 Forest Hills Dr</t>
  </si>
  <si>
    <t>Nashville</t>
  </si>
  <si>
    <t>Nashville Metropolitan Police Department</t>
  </si>
  <si>
    <t>Erick Sanchez</t>
  </si>
  <si>
    <t>11565 James Watt Dr</t>
  </si>
  <si>
    <t>Jeffery Adkins</t>
  </si>
  <si>
    <t>200 Elm Rd</t>
  </si>
  <si>
    <t>Emporia</t>
  </si>
  <si>
    <t>Greensville County Sheriff's Office and Virginia State Police</t>
  </si>
  <si>
    <t>Kenneth Mathena</t>
  </si>
  <si>
    <t>May</t>
  </si>
  <si>
    <t>30 Malvern Ln</t>
  </si>
  <si>
    <t>Billy Grimm</t>
  </si>
  <si>
    <t>Arenal Rd SW and Tapia Blvd SW</t>
  </si>
  <si>
    <t>Bernalillo County Sheriff's Department</t>
  </si>
  <si>
    <t>Disputed</t>
  </si>
  <si>
    <t>Elton Simpson</t>
  </si>
  <si>
    <t>4999 Naaman Forest Blvd</t>
  </si>
  <si>
    <t>Garland</t>
  </si>
  <si>
    <t>Garland Police Department</t>
  </si>
  <si>
    <t>Nadir Soofi</t>
  </si>
  <si>
    <t>Kevin Norton</t>
  </si>
  <si>
    <t>210 W 300 N</t>
  </si>
  <si>
    <t>Roosevelt</t>
  </si>
  <si>
    <t>Roosevelt Police Department</t>
  </si>
  <si>
    <t>Michael Asher</t>
  </si>
  <si>
    <t>Doctors Row</t>
  </si>
  <si>
    <t>Chavies</t>
  </si>
  <si>
    <t>Roark Cook</t>
  </si>
  <si>
    <t>3320 W 9th Ave</t>
  </si>
  <si>
    <t>Kennewick</t>
  </si>
  <si>
    <t>Benton County Sheriff's Office, Richland Police Department</t>
  </si>
  <si>
    <t>Thong Kien Ma</t>
  </si>
  <si>
    <t>10400 Enloe St</t>
  </si>
  <si>
    <t>South El Monte</t>
  </si>
  <si>
    <t>Robert Frost</t>
  </si>
  <si>
    <t>1847 Bob White Blvd</t>
  </si>
  <si>
    <t>Pulaski</t>
  </si>
  <si>
    <t>Pulaski Police Department</t>
  </si>
  <si>
    <t>Brendon Glenn</t>
  </si>
  <si>
    <t>52 Windward Ave</t>
  </si>
  <si>
    <t>Nuwnah Laroche</t>
  </si>
  <si>
    <t>I-95</t>
  </si>
  <si>
    <t>Ridgefield Park</t>
  </si>
  <si>
    <t>Jason Champion</t>
  </si>
  <si>
    <t>Nephi Arriguin</t>
  </si>
  <si>
    <t>17200 Pires Ave</t>
  </si>
  <si>
    <t>Cerritos</t>
  </si>
  <si>
    <t>Joseph Roy</t>
  </si>
  <si>
    <t>2853 Avalon Meadows Ct</t>
  </si>
  <si>
    <t>Lawrenceville</t>
  </si>
  <si>
    <t>Gwinnett County Sheriff's Department</t>
  </si>
  <si>
    <t>David Johnson</t>
  </si>
  <si>
    <t>300 Stone Monument Dr</t>
  </si>
  <si>
    <t>Wake Forest</t>
  </si>
  <si>
    <t>Wake Forest Police Department</t>
  </si>
  <si>
    <t>Michael Murphy</t>
  </si>
  <si>
    <t>I-84</t>
  </si>
  <si>
    <t>Beacon Police Department</t>
  </si>
  <si>
    <t>Shaun Johnson</t>
  </si>
  <si>
    <t>59705 E Bidegain Pl</t>
  </si>
  <si>
    <t>Kearny</t>
  </si>
  <si>
    <t>John Kaafi</t>
  </si>
  <si>
    <t>8th St and N Orange Ave</t>
  </si>
  <si>
    <t>Sarasota</t>
  </si>
  <si>
    <t>Sarasota Police Department</t>
  </si>
  <si>
    <t>Dedrick Marshall</t>
  </si>
  <si>
    <t>3020 Destrehan Ave</t>
  </si>
  <si>
    <t>Sam Holmes</t>
  </si>
  <si>
    <t>University Ave NE and I-694</t>
  </si>
  <si>
    <t>Fridley</t>
  </si>
  <si>
    <t>Lino Lakes Police Department</t>
  </si>
  <si>
    <t>David Schwalm</t>
  </si>
  <si>
    <t>168 Auringer Rd</t>
  </si>
  <si>
    <t>Constantania</t>
  </si>
  <si>
    <t>Oswego County Sheriff's Department</t>
  </si>
  <si>
    <t>Lionel Young</t>
  </si>
  <si>
    <t>950 Nalley Rd</t>
  </si>
  <si>
    <t>Landover</t>
  </si>
  <si>
    <t>Prince George's County Sheriff's Office</t>
  </si>
  <si>
    <t>Michael Gallagher</t>
  </si>
  <si>
    <t>100 Whitfield St</t>
  </si>
  <si>
    <t>Enfield</t>
  </si>
  <si>
    <t>Enfield Police Department</t>
  </si>
  <si>
    <t>Justin Way</t>
  </si>
  <si>
    <t>225 Presidents Cup Way</t>
  </si>
  <si>
    <t>St Augustine</t>
  </si>
  <si>
    <t>St Johns County Sheriff's Office</t>
  </si>
  <si>
    <t>Kelvin Goldston</t>
  </si>
  <si>
    <t>6024 Wheaton Dr</t>
  </si>
  <si>
    <t>Stephen Cunningham</t>
  </si>
  <si>
    <t>3420 S Proctor St</t>
  </si>
  <si>
    <t>Tacoma</t>
  </si>
  <si>
    <t>Tacoma Police Department</t>
  </si>
  <si>
    <t>Cesar Enriquez</t>
  </si>
  <si>
    <t>E Broadway Rd and S Pioneer</t>
  </si>
  <si>
    <t>Alec Ouzounian</t>
  </si>
  <si>
    <t>28 Paseo Viento</t>
  </si>
  <si>
    <t>Rancho Santa Margarita</t>
  </si>
  <si>
    <t>Orange County Sheriff's Department</t>
  </si>
  <si>
    <t>D'Angelo Stallworth</t>
  </si>
  <si>
    <t>7300 Blanding Blvd</t>
  </si>
  <si>
    <t>Bruce Zalonka</t>
  </si>
  <si>
    <t>1031 Nuuanu Ave</t>
  </si>
  <si>
    <t>Alan Dunnagan</t>
  </si>
  <si>
    <t>2600 Reynolda Rd</t>
  </si>
  <si>
    <t>Winston-Salem</t>
  </si>
  <si>
    <t>Winston Salem Police Department</t>
  </si>
  <si>
    <t>Lorenzo Hayes</t>
  </si>
  <si>
    <t>N Addison St and E Sanson Ave</t>
  </si>
  <si>
    <t>Spokane</t>
  </si>
  <si>
    <t>Spokane Police Department</t>
  </si>
  <si>
    <t>Cary Martin</t>
  </si>
  <si>
    <t>497 Florida Ave</t>
  </si>
  <si>
    <t>Sean Pelletier</t>
  </si>
  <si>
    <t>6095 Anna's Ln</t>
  </si>
  <si>
    <t>Portage</t>
  </si>
  <si>
    <t>Michigan State Police, Kalamazoo County Sheriff's Office and Portage Police Department</t>
  </si>
  <si>
    <t>Matthew Coates</t>
  </si>
  <si>
    <t>2010 61st St</t>
  </si>
  <si>
    <t>Sacramento</t>
  </si>
  <si>
    <t>Sacramento Police Department</t>
  </si>
  <si>
    <t>Mark Farrar</t>
  </si>
  <si>
    <t>1806 16th Ave</t>
  </si>
  <si>
    <t>Rockford</t>
  </si>
  <si>
    <t>Rockford Police Department</t>
  </si>
  <si>
    <t>Denis Reyes</t>
  </si>
  <si>
    <t>274 E 194th St</t>
  </si>
  <si>
    <t>Dennis Fiel</t>
  </si>
  <si>
    <t>7700 Mesa College Dr</t>
  </si>
  <si>
    <t>Austin Goodner</t>
  </si>
  <si>
    <t>5236 Robin Ln N</t>
  </si>
  <si>
    <t>St Petersburg</t>
  </si>
  <si>
    <t>St Petersburg Police Department</t>
  </si>
  <si>
    <t>Ronell Wade</t>
  </si>
  <si>
    <t>15746 Union Ave</t>
  </si>
  <si>
    <t>Harvey Police Department</t>
  </si>
  <si>
    <t>Timothy Jones</t>
  </si>
  <si>
    <t>111 Otero Dr</t>
  </si>
  <si>
    <t>Ruidoso</t>
  </si>
  <si>
    <t>Ruidoso Police Department</t>
  </si>
  <si>
    <t>Johnathan Nelson</t>
  </si>
  <si>
    <t>S Cahill Rd</t>
  </si>
  <si>
    <t>Albertville</t>
  </si>
  <si>
    <t>Albertville Police Department, Marshall County Sheriff's Office</t>
  </si>
  <si>
    <t>Jonathan McIntosh</t>
  </si>
  <si>
    <t>900 E Main St</t>
  </si>
  <si>
    <t>Cabot</t>
  </si>
  <si>
    <t>Lonoke County Sheriff's Office, Arkansas Department of Community Correction</t>
  </si>
  <si>
    <t>David Gaines</t>
  </si>
  <si>
    <t>N 10th St and Gunnison Ave</t>
  </si>
  <si>
    <t>Grand Junction</t>
  </si>
  <si>
    <t>Grand Junction Police Department</t>
  </si>
  <si>
    <t>Anthony Gomez Jr</t>
  </si>
  <si>
    <t>305 E Walnut St</t>
  </si>
  <si>
    <t>Lancaster</t>
  </si>
  <si>
    <t>Lancaster Police Department</t>
  </si>
  <si>
    <t>Alfredo Rials-Torres</t>
  </si>
  <si>
    <t>4219 2nd Road N</t>
  </si>
  <si>
    <t>Marcus Wheeler</t>
  </si>
  <si>
    <t>3057 Martin Ave</t>
  </si>
  <si>
    <t>Jonathan Colley</t>
  </si>
  <si>
    <t>2569 Raber Rd</t>
  </si>
  <si>
    <t>Green</t>
  </si>
  <si>
    <t>Summit County Sheriff's Office</t>
  </si>
  <si>
    <t>James Cooper</t>
  </si>
  <si>
    <t>3271 Dartmouth Dr</t>
  </si>
  <si>
    <t>Charleston</t>
  </si>
  <si>
    <t>Nikki Burtsfield</t>
  </si>
  <si>
    <t>N Garner Lake Rd and Vaquero Ave</t>
  </si>
  <si>
    <t>Gillette</t>
  </si>
  <si>
    <t>WY</t>
  </si>
  <si>
    <t>Campbell County Sheriff's Office</t>
  </si>
  <si>
    <t>Javoris Washington</t>
  </si>
  <si>
    <t>SW 29th Ave and SW 29th Terrace</t>
  </si>
  <si>
    <t>Fort Lauderdale</t>
  </si>
  <si>
    <t>Fort Lauderdale Police Department</t>
  </si>
  <si>
    <t>Chrislon Talbott</t>
  </si>
  <si>
    <t>4585 Frederica St</t>
  </si>
  <si>
    <t>Owensboro</t>
  </si>
  <si>
    <t>Owensboro Police Department and Kentucky State Police</t>
  </si>
  <si>
    <t>Elvin Diaz</t>
  </si>
  <si>
    <t>10 Temple Ave</t>
  </si>
  <si>
    <t>Hackensack Police Department</t>
  </si>
  <si>
    <t>Jerome Caldwell</t>
  </si>
  <si>
    <t>83 Beaufain St</t>
  </si>
  <si>
    <t>South Carolina State Law Enforcement Division</t>
  </si>
  <si>
    <t>David Gandara</t>
  </si>
  <si>
    <t>5111 Fairbanks Dr</t>
  </si>
  <si>
    <t>Michael Lowrey</t>
  </si>
  <si>
    <t>1534 N Center Ave</t>
  </si>
  <si>
    <t>Somerset</t>
  </si>
  <si>
    <t>Eric Robinson</t>
  </si>
  <si>
    <t>135 N Main St</t>
  </si>
  <si>
    <t>Eagar</t>
  </si>
  <si>
    <t>Eagar Police Department and Apache County Sheriff's Office</t>
  </si>
  <si>
    <t>Caso Jackson</t>
  </si>
  <si>
    <t>13331 Strathmoor St</t>
  </si>
  <si>
    <t>Detroit Police Department</t>
  </si>
  <si>
    <t>James Horn Jr</t>
  </si>
  <si>
    <t>SE 650th Rd</t>
  </si>
  <si>
    <t>Green Ridge</t>
  </si>
  <si>
    <t>Pettis County Sheriff's Office</t>
  </si>
  <si>
    <t>Anthony Briggs</t>
  </si>
  <si>
    <t>1100 E Gateway Dr SE</t>
  </si>
  <si>
    <t>Huntsville</t>
  </si>
  <si>
    <t>Huntsville Police Department</t>
  </si>
  <si>
    <t>Cassandra Bolin</t>
  </si>
  <si>
    <t>6505 Shirley Ave</t>
  </si>
  <si>
    <t>Thomas Ramey</t>
  </si>
  <si>
    <t>Route 211 and Wallace Avenue</t>
  </si>
  <si>
    <t>Luray</t>
  </si>
  <si>
    <t>Virginia State Police</t>
  </si>
  <si>
    <t>Barbara Ramey</t>
  </si>
  <si>
    <t>Jessie Williams</t>
  </si>
  <si>
    <t>200 John Wesly Blvd</t>
  </si>
  <si>
    <t>Bossier City</t>
  </si>
  <si>
    <t>FBI</t>
  </si>
  <si>
    <t>Dalton Branch</t>
  </si>
  <si>
    <t>530 Stanley Ave</t>
  </si>
  <si>
    <t>Millard Tallant III</t>
  </si>
  <si>
    <t>17500 Tester Rd</t>
  </si>
  <si>
    <t>Snohomish</t>
  </si>
  <si>
    <t>Snohomish County Sheriff's Office</t>
  </si>
  <si>
    <t>Simon Hubble</t>
  </si>
  <si>
    <t>3600 Emmanuel Way</t>
  </si>
  <si>
    <t>Alpine</t>
  </si>
  <si>
    <t>Feras Morad</t>
  </si>
  <si>
    <t>Arab-American</t>
  </si>
  <si>
    <t>4600 E 15th St</t>
  </si>
  <si>
    <t>Harry Davis</t>
  </si>
  <si>
    <t>Sparta Hwy and Oconee Springs Rd</t>
  </si>
  <si>
    <t>Eatonton</t>
  </si>
  <si>
    <t>Putnam County Sheriff's Department</t>
  </si>
  <si>
    <t>Randall Torrence</t>
  </si>
  <si>
    <t>1225 Quindaro Blvd</t>
  </si>
  <si>
    <t>Kansas City KS Police Department</t>
  </si>
  <si>
    <t>Scott McAllister</t>
  </si>
  <si>
    <t>33 Bayside Pkwy</t>
  </si>
  <si>
    <t>Middletown</t>
  </si>
  <si>
    <t>Monmouth County Emergency Response Team</t>
  </si>
  <si>
    <t>Garrett Sandeno</t>
  </si>
  <si>
    <t>1701 Ridgecrest Rd</t>
  </si>
  <si>
    <t>Edmond</t>
  </si>
  <si>
    <t>Edmond Police Department</t>
  </si>
  <si>
    <t>James Strong</t>
  </si>
  <si>
    <t>10900 E 109th Pl</t>
  </si>
  <si>
    <t>Northglenn</t>
  </si>
  <si>
    <t>Northglenn Police Department and Thornton Police Department</t>
  </si>
  <si>
    <t>Kenneth Dothard</t>
  </si>
  <si>
    <t>900 Bankhead Hwy</t>
  </si>
  <si>
    <t>Carrollton</t>
  </si>
  <si>
    <t>Carrolton Police Department</t>
  </si>
  <si>
    <t>Kyle Baker</t>
  </si>
  <si>
    <t>2800 Longmeadow Dr</t>
  </si>
  <si>
    <t>Trenton</t>
  </si>
  <si>
    <t>Trenton Police Department</t>
  </si>
  <si>
    <t>Darrell Morgan</t>
  </si>
  <si>
    <t>3164 Charlotte Hwy</t>
  </si>
  <si>
    <t>Lancaster County Sheriff's Department</t>
  </si>
  <si>
    <t>Billy Collins</t>
  </si>
  <si>
    <t>215 N Main Cross St</t>
  </si>
  <si>
    <t>Louisa</t>
  </si>
  <si>
    <t>Louisa Police Department</t>
  </si>
  <si>
    <t>Kevin Allen</t>
  </si>
  <si>
    <t>355 Valley Brook Ave</t>
  </si>
  <si>
    <t>Lyndhurst</t>
  </si>
  <si>
    <t>Lyndhurst Police Department</t>
  </si>
  <si>
    <t>Nehemiah Fischer</t>
  </si>
  <si>
    <t>Hectorville Rd and Bixby Rd</t>
  </si>
  <si>
    <t>Mounds</t>
  </si>
  <si>
    <t>Robert Box</t>
  </si>
  <si>
    <t>108 Fir Canyon Rd</t>
  </si>
  <si>
    <t>Grants Pass</t>
  </si>
  <si>
    <t>Oregon State Police</t>
  </si>
  <si>
    <t>Ebin Proctor</t>
  </si>
  <si>
    <t>Yuma Circle</t>
  </si>
  <si>
    <t>Yavapai County Sheriffâ€™s Office</t>
  </si>
  <si>
    <t>Alexander Rivera</t>
  </si>
  <si>
    <t>1128 Murfreesboro Pike</t>
  </si>
  <si>
    <t>Metro Nashville Police Department</t>
  </si>
  <si>
    <t>Curtis Jordan</t>
  </si>
  <si>
    <t>5900 Vinemont Dr NW</t>
  </si>
  <si>
    <t>Richard Davis</t>
  </si>
  <si>
    <t>Tremont St and Morgan St</t>
  </si>
  <si>
    <t>Rochester</t>
  </si>
  <si>
    <t>Rochester Police Department</t>
  </si>
  <si>
    <t>James Morris</t>
  </si>
  <si>
    <t>Juanipero Way and La Loma Dr</t>
  </si>
  <si>
    <t>James Bushey</t>
  </si>
  <si>
    <t>2225 Texas Hwy 256 Loop</t>
  </si>
  <si>
    <t>Palestine</t>
  </si>
  <si>
    <t>Palestine Police Department</t>
  </si>
  <si>
    <t>Joseph Ladd</t>
  </si>
  <si>
    <t>June</t>
  </si>
  <si>
    <t>271 Greece Ridge Center Dr</t>
  </si>
  <si>
    <t>Greece Police Department</t>
  </si>
  <si>
    <t>Kamal Dajani</t>
  </si>
  <si>
    <t>100 Lamplighter Ct</t>
  </si>
  <si>
    <t>Azle</t>
  </si>
  <si>
    <t>Tarrant County Sheriff's Office</t>
  </si>
  <si>
    <t>Usaama Rahim</t>
  </si>
  <si>
    <t>4600 Washington St</t>
  </si>
  <si>
    <t>Roslindale</t>
  </si>
  <si>
    <t>Boston Police Department and FBI</t>
  </si>
  <si>
    <t>Lorenzo Garza Jr</t>
  </si>
  <si>
    <t>2324 Algehro Dr</t>
  </si>
  <si>
    <t>Delano Police Department</t>
  </si>
  <si>
    <t>Ronald Neal</t>
  </si>
  <si>
    <t>Laurel Trail</t>
  </si>
  <si>
    <t>Byram Township</t>
  </si>
  <si>
    <t>Byram Police Department</t>
  </si>
  <si>
    <t>Rudy Baca</t>
  </si>
  <si>
    <t>5 S Hazel St</t>
  </si>
  <si>
    <t>Los Lunas</t>
  </si>
  <si>
    <t>Valencia County Sheriffâ€™s Department</t>
  </si>
  <si>
    <t>Sherman Byrd Jr</t>
  </si>
  <si>
    <t>1100 Pine Ln</t>
  </si>
  <si>
    <t>Chester</t>
  </si>
  <si>
    <t>Chester Police Department</t>
  </si>
  <si>
    <t>Miguel Martinez</t>
  </si>
  <si>
    <t>FM329 and Cherry St</t>
  </si>
  <si>
    <t>Waxahachie</t>
  </si>
  <si>
    <t>Ellis County Sheriff's Department and Texas DPS</t>
  </si>
  <si>
    <t>Edelmiro Hernandez</t>
  </si>
  <si>
    <t>11799 Featherwood Dr</t>
  </si>
  <si>
    <t>Andrew Ellerbe</t>
  </si>
  <si>
    <t>6919 Rising Sun Ave</t>
  </si>
  <si>
    <t>Philadelphia</t>
  </si>
  <si>
    <t>Philadelphia Police Department</t>
  </si>
  <si>
    <t>Jesus Gomez</t>
  </si>
  <si>
    <t>300 W Williams St</t>
  </si>
  <si>
    <t>Santa Maria</t>
  </si>
  <si>
    <t>Santa Maria Police Department</t>
  </si>
  <si>
    <t>Donald Pinkerton-DeVito</t>
  </si>
  <si>
    <t>Persia Ave and Sunnydale Ave</t>
  </si>
  <si>
    <t>Christie Cathers</t>
  </si>
  <si>
    <t>Finch Rd</t>
  </si>
  <si>
    <t>Morgantown</t>
  </si>
  <si>
    <t>Monongalia County Sheriffâ€™s Department</t>
  </si>
  <si>
    <t>Demouria Hogg</t>
  </si>
  <si>
    <t>Lakeshore Ave and Lake Park Ave</t>
  </si>
  <si>
    <t>Oakland Police Department</t>
  </si>
  <si>
    <t>Alejandro Fernandez</t>
  </si>
  <si>
    <t>Porter Dr and San Juan Rd</t>
  </si>
  <si>
    <t>Pajaro</t>
  </si>
  <si>
    <t>Watsonville Police Department</t>
  </si>
  <si>
    <t>Damien Ramirez</t>
  </si>
  <si>
    <t>Exit 310 of I-70</t>
  </si>
  <si>
    <t>Strasburg</t>
  </si>
  <si>
    <t>Arapahoe County Sheriff's Office</t>
  </si>
  <si>
    <t>James Smillie</t>
  </si>
  <si>
    <t>3300 Mola St</t>
  </si>
  <si>
    <t>North Port</t>
  </si>
  <si>
    <t>North Port Police Department</t>
  </si>
  <si>
    <t>Joe Nevels</t>
  </si>
  <si>
    <t>2601 Midland Dr</t>
  </si>
  <si>
    <t>Midland</t>
  </si>
  <si>
    <t>Midland Police Department</t>
  </si>
  <si>
    <t>Gene Marshall</t>
  </si>
  <si>
    <t>727 3rd St</t>
  </si>
  <si>
    <t>Woodland</t>
  </si>
  <si>
    <t>Woodland Police Department</t>
  </si>
  <si>
    <t>Richard Warolf</t>
  </si>
  <si>
    <t>9205 W Hutton Dr</t>
  </si>
  <si>
    <t>Sun City</t>
  </si>
  <si>
    <t>Maricopa County Sheriff's Office</t>
  </si>
  <si>
    <t>Rene Garcia</t>
  </si>
  <si>
    <t>La Palma Ave and Helena St</t>
  </si>
  <si>
    <t>Matthew McDaniel</t>
  </si>
  <si>
    <t>1514 S Harbor City Blvd</t>
  </si>
  <si>
    <t>Melbourne</t>
  </si>
  <si>
    <t>Melbourne Police Department</t>
  </si>
  <si>
    <t>James Johnson</t>
  </si>
  <si>
    <t>Main St and 4th St</t>
  </si>
  <si>
    <t>Beech Grove</t>
  </si>
  <si>
    <t>Beech Grove Police Department</t>
  </si>
  <si>
    <t>Mario Ocasio</t>
  </si>
  <si>
    <t>2263 Loring Pl</t>
  </si>
  <si>
    <t>Ross Anthony</t>
  </si>
  <si>
    <t>5400 N Jim Miller Rd</t>
  </si>
  <si>
    <t>Ryan Bolinger</t>
  </si>
  <si>
    <t>Urbandale Ave and Merle Hay Rd</t>
  </si>
  <si>
    <t>Jeremy Linhart</t>
  </si>
  <si>
    <t>800 W Sandusky St</t>
  </si>
  <si>
    <t>Findlay</t>
  </si>
  <si>
    <t>Findlay Police Department</t>
  </si>
  <si>
    <t>Quandavier Hicks</t>
  </si>
  <si>
    <t>1700 Chase Ave</t>
  </si>
  <si>
    <t>Cincinnati</t>
  </si>
  <si>
    <t>Cincinnati Police Department</t>
  </si>
  <si>
    <t>Gregory Hartley</t>
  </si>
  <si>
    <t>18000 Drum Heller Ln</t>
  </si>
  <si>
    <t>Tomball</t>
  </si>
  <si>
    <t>Montgomery County Sheriff's Office, Tomball Police Department</t>
  </si>
  <si>
    <t>Isiah Hampton</t>
  </si>
  <si>
    <t>2000 Valentine Ave</t>
  </si>
  <si>
    <t>Charles Ziegler</t>
  </si>
  <si>
    <t>1347 Sample Rd</t>
  </si>
  <si>
    <t>Pompano Beach</t>
  </si>
  <si>
    <t>Broward Sheriff's Office</t>
  </si>
  <si>
    <t>Fritz Severe</t>
  </si>
  <si>
    <t>350 NW 13th St</t>
  </si>
  <si>
    <t>Miami Police Department</t>
  </si>
  <si>
    <t>Raymond Peralta-lantigua</t>
  </si>
  <si>
    <t>185Johnson Ave</t>
  </si>
  <si>
    <t>Raymond Phillips</t>
  </si>
  <si>
    <t>1000 Bear Creek Pike</t>
  </si>
  <si>
    <t>Columbia Police Department</t>
  </si>
  <si>
    <t>Mark Flores Jr</t>
  </si>
  <si>
    <t>6800 Honeyridge Ln</t>
  </si>
  <si>
    <t>Bexar County Sheriff's Office</t>
  </si>
  <si>
    <t>Shelly Lynn Haendiges</t>
  </si>
  <si>
    <t>1500 S Dixon Rd</t>
  </si>
  <si>
    <t>Kokomo</t>
  </si>
  <si>
    <t>Kokomo Police Department</t>
  </si>
  <si>
    <t>David Munday</t>
  </si>
  <si>
    <t>1 Mountainside Way</t>
  </si>
  <si>
    <t>Mt Olive</t>
  </si>
  <si>
    <t>West Virginia Division of Corrections</t>
  </si>
  <si>
    <t>Anthony Hodge</t>
  </si>
  <si>
    <t>2500 St Marys Ave</t>
  </si>
  <si>
    <t>Fort Wayne</t>
  </si>
  <si>
    <t>Fort Wayne Police Department</t>
  </si>
  <si>
    <t>Deng Manyoun</t>
  </si>
  <si>
    <t>S 4th St &amp; W Oak St</t>
  </si>
  <si>
    <t>Louisville</t>
  </si>
  <si>
    <t>Louisville Metro Police Department</t>
  </si>
  <si>
    <t>James Payne Jr</t>
  </si>
  <si>
    <t>7360 Salem Ave</t>
  </si>
  <si>
    <t>Clayton</t>
  </si>
  <si>
    <t>Clayton Police Department</t>
  </si>
  <si>
    <t>Candace Blakley</t>
  </si>
  <si>
    <t>1900 Coulter Dr</t>
  </si>
  <si>
    <t>North Augusta</t>
  </si>
  <si>
    <t>Aiken County Sheriff's Office</t>
  </si>
  <si>
    <t>Alan Williams</t>
  </si>
  <si>
    <t>3598 Poinsett Hwy</t>
  </si>
  <si>
    <t>Greenville</t>
  </si>
  <si>
    <t>James Boulware</t>
  </si>
  <si>
    <t>121 S I-45 Service Rd</t>
  </si>
  <si>
    <t>Hutchins</t>
  </si>
  <si>
    <t>Kenneth Garcia</t>
  </si>
  <si>
    <t>2800 Calariva Dr</t>
  </si>
  <si>
    <t>Zane Terryn</t>
  </si>
  <si>
    <t>4455 King St</t>
  </si>
  <si>
    <t>Kris Jackson</t>
  </si>
  <si>
    <t>3800 Lake Tahoe Blvd</t>
  </si>
  <si>
    <t>South Lake Tahoe</t>
  </si>
  <si>
    <t>South Lake Tahoe Police Department</t>
  </si>
  <si>
    <t>Christopher DeLeon</t>
  </si>
  <si>
    <t>2800 S Mooney Blvd</t>
  </si>
  <si>
    <t>Visalia</t>
  </si>
  <si>
    <t>Visalia Police Department</t>
  </si>
  <si>
    <t>Jermaine Benjamin</t>
  </si>
  <si>
    <t>4300 35th Ave</t>
  </si>
  <si>
    <t>Vero Beach</t>
  </si>
  <si>
    <t>Indian River County Sheriff's Office</t>
  </si>
  <si>
    <t>Tamara Seidle</t>
  </si>
  <si>
    <t>1600 Sewall Ave</t>
  </si>
  <si>
    <t>Asbury Park</t>
  </si>
  <si>
    <t>Neptune Police Department</t>
  </si>
  <si>
    <t>Wendy Chappell</t>
  </si>
  <si>
    <t>I-65</t>
  </si>
  <si>
    <t>Clanton</t>
  </si>
  <si>
    <t>Alabama Law Enforcement Agency</t>
  </si>
  <si>
    <t>Joseph Charboneau</t>
  </si>
  <si>
    <t>Fort Totten</t>
  </si>
  <si>
    <t>ND</t>
  </si>
  <si>
    <t>Spirit Lake Tribal Police Department</t>
  </si>
  <si>
    <t>Kenneth Lanphier</t>
  </si>
  <si>
    <t>Clearfork Dr</t>
  </si>
  <si>
    <t>Hobbs</t>
  </si>
  <si>
    <t>Hobbs Police Department</t>
  </si>
  <si>
    <t>Oleg Tcherniak</t>
  </si>
  <si>
    <t>3150 Ocean Pkwy</t>
  </si>
  <si>
    <t>Louis Atencio</t>
  </si>
  <si>
    <t>600 15th Ave Ct</t>
  </si>
  <si>
    <t>Greeley</t>
  </si>
  <si>
    <t>Greeley Police Department</t>
  </si>
  <si>
    <t>Santos Laboy</t>
  </si>
  <si>
    <t>Charles River Esplanade</t>
  </si>
  <si>
    <t>Boston</t>
  </si>
  <si>
    <t>Massachusetts State Police</t>
  </si>
  <si>
    <t>Trepierre Hummons</t>
  </si>
  <si>
    <t>5900 Roe St</t>
  </si>
  <si>
    <t>Alfontish Cockerham</t>
  </si>
  <si>
    <t>E 71st St &amp; S Merrill Ave</t>
  </si>
  <si>
    <t>Kevin Bajoie</t>
  </si>
  <si>
    <t>9908 Ave C</t>
  </si>
  <si>
    <t>Baton Rouge Police Department</t>
  </si>
  <si>
    <t>Adrian Simental</t>
  </si>
  <si>
    <t>400 E Lee Dr</t>
  </si>
  <si>
    <t>Azusa</t>
  </si>
  <si>
    <t>Azusa Police Department</t>
  </si>
  <si>
    <t>Allen Hernandez</t>
  </si>
  <si>
    <t>River Rd</t>
  </si>
  <si>
    <t>Homedale</t>
  </si>
  <si>
    <t>Owyhee County Sheriff's Office, Homedale Police Department, Owyhee County Posse</t>
  </si>
  <si>
    <t>Charles Marshall</t>
  </si>
  <si>
    <t>910 Cypress Station Dr</t>
  </si>
  <si>
    <t>Eduardo Reyes</t>
  </si>
  <si>
    <t>7500 Greenback Ln</t>
  </si>
  <si>
    <t>Citrus Heights</t>
  </si>
  <si>
    <t>Citrus Heights Police Department</t>
  </si>
  <si>
    <t>Tyler Wicks</t>
  </si>
  <si>
    <t>2600 Blueberry Cir</t>
  </si>
  <si>
    <t>Augusta</t>
  </si>
  <si>
    <t>Richmond County Sheriff's Office</t>
  </si>
  <si>
    <t>James Barrett</t>
  </si>
  <si>
    <t>182 N River Ridge Rd</t>
  </si>
  <si>
    <t>Jonesville</t>
  </si>
  <si>
    <t>Wilkes County Sheriff's Office</t>
  </si>
  <si>
    <t>Tyrone Harris</t>
  </si>
  <si>
    <t>700 Saw Mill Run Blvd</t>
  </si>
  <si>
    <t>Pittsburgh Police Department</t>
  </si>
  <si>
    <t>Joshua Dyer</t>
  </si>
  <si>
    <t>3800 N Tacoma Ave</t>
  </si>
  <si>
    <t>Jonathan Wilson</t>
  </si>
  <si>
    <t>800 N Van Buren St</t>
  </si>
  <si>
    <t>Hutchinson</t>
  </si>
  <si>
    <t>Hutchinson Police Department</t>
  </si>
  <si>
    <t>Taylor Culbertson</t>
  </si>
  <si>
    <t>15556 Blondo St</t>
  </si>
  <si>
    <t>Douglas County Sheriff's Office</t>
  </si>
  <si>
    <t>Randall Waddel</t>
  </si>
  <si>
    <t>1811 S Main St</t>
  </si>
  <si>
    <t>Weatherford</t>
  </si>
  <si>
    <t>Weatherford Police Department</t>
  </si>
  <si>
    <t>Damien Harrell</t>
  </si>
  <si>
    <t>Fort Eustis Blvd</t>
  </si>
  <si>
    <t>Yorktown</t>
  </si>
  <si>
    <t>York-Poquoson Sheriffâ€™s Office</t>
  </si>
  <si>
    <t>Gilbert Vanderburgh</t>
  </si>
  <si>
    <t>49000 Hildreth Rd</t>
  </si>
  <si>
    <t>Friant</t>
  </si>
  <si>
    <t>Fresno County Sheriff's Office</t>
  </si>
  <si>
    <t>Spencer McCain</t>
  </si>
  <si>
    <t>3000 Hunting Ridge Dr</t>
  </si>
  <si>
    <t>Owings Mills</t>
  </si>
  <si>
    <t>Richard Matt</t>
  </si>
  <si>
    <t>Lake Titus</t>
  </si>
  <si>
    <t>Malone</t>
  </si>
  <si>
    <t>Federal law enforcement agents</t>
  </si>
  <si>
    <t>Joe Cisneros</t>
  </si>
  <si>
    <t>7611 Marbach Rd</t>
  </si>
  <si>
    <t>Joshua Crittenden</t>
  </si>
  <si>
    <t>500 S Mission Ave</t>
  </si>
  <si>
    <t>Tahlequah</t>
  </si>
  <si>
    <t>Tahlequah Police Department</t>
  </si>
  <si>
    <t>William McIntire</t>
  </si>
  <si>
    <t>N 40th St and E Flora St</t>
  </si>
  <si>
    <t>Tampa</t>
  </si>
  <si>
    <t>Tampa Police Department</t>
  </si>
  <si>
    <t>Alan Bellew</t>
  </si>
  <si>
    <t>1900 NE 122nd Ave</t>
  </si>
  <si>
    <t>Richard LaPort</t>
  </si>
  <si>
    <t>96 Fox Hill Rd</t>
  </si>
  <si>
    <t>Northville</t>
  </si>
  <si>
    <t>Saratoga County Sheriff's Office, New York State Police</t>
  </si>
  <si>
    <t>Clay Lickteig</t>
  </si>
  <si>
    <t>Woodland Hills Dr</t>
  </si>
  <si>
    <t>Franklin</t>
  </si>
  <si>
    <t>Franklin Police Department</t>
  </si>
  <si>
    <t>Kevin Judson</t>
  </si>
  <si>
    <t>July</t>
  </si>
  <si>
    <t>3077 OR-99W</t>
  </si>
  <si>
    <t>McMinnville</t>
  </si>
  <si>
    <t>Yamhill County Sheriff's Office</t>
  </si>
  <si>
    <t>Kaleb Landon</t>
  </si>
  <si>
    <t>Exit 71 of Interstate 5</t>
  </si>
  <si>
    <t>Wolf Creek</t>
  </si>
  <si>
    <t>Oregon State Police, ATF</t>
  </si>
  <si>
    <t>William Jeffries</t>
  </si>
  <si>
    <t>Brown Ave</t>
  </si>
  <si>
    <t>Weston</t>
  </si>
  <si>
    <t>Weston Police Department</t>
  </si>
  <si>
    <t>Ton Nguyen</t>
  </si>
  <si>
    <t>14000 Via Fiesta</t>
  </si>
  <si>
    <t>Julian Joseph</t>
  </si>
  <si>
    <t>Meridian Ave and W 40th St</t>
  </si>
  <si>
    <t>Miami Beach</t>
  </si>
  <si>
    <t>Miami Beach Police Department</t>
  </si>
  <si>
    <t>Victor Larosa III</t>
  </si>
  <si>
    <t>3500 Beach Blvd</t>
  </si>
  <si>
    <t>Douglas Buckley</t>
  </si>
  <si>
    <t>50 Thayer St</t>
  </si>
  <si>
    <t>Brockton</t>
  </si>
  <si>
    <t>Brockton Police Department</t>
  </si>
  <si>
    <t>Brian Johnson</t>
  </si>
  <si>
    <t>53 Buck Rub Trail</t>
  </si>
  <si>
    <t>Meadow Bridge</t>
  </si>
  <si>
    <t>West Virginia State Police, Summers County Sheriff's Department</t>
  </si>
  <si>
    <t>Arturo Lopez</t>
  </si>
  <si>
    <t>3100 W Ave K4</t>
  </si>
  <si>
    <t>Cesar Juarez</t>
  </si>
  <si>
    <t>700 Nogales St</t>
  </si>
  <si>
    <t>West Covina</t>
  </si>
  <si>
    <t>West Covina Police Department</t>
  </si>
  <si>
    <t>Christian Siqueiros</t>
  </si>
  <si>
    <t>10300 Ramona Ave</t>
  </si>
  <si>
    <t>Montclair</t>
  </si>
  <si>
    <t>Montclair Police Department</t>
  </si>
  <si>
    <t>Oscar Camacho</t>
  </si>
  <si>
    <t>Harrison Ave and Bergen Ave</t>
  </si>
  <si>
    <t>Camden</t>
  </si>
  <si>
    <t>Camden County Police Department</t>
  </si>
  <si>
    <t>Maximo Rabasa</t>
  </si>
  <si>
    <t>SW 1st St and SW 22nd Ave</t>
  </si>
  <si>
    <t>Bryan Bauer</t>
  </si>
  <si>
    <t>1340 W Warm Springs Rd</t>
  </si>
  <si>
    <t>Henderson</t>
  </si>
  <si>
    <t>Henderson Police Department</t>
  </si>
  <si>
    <t>Robert Malone</t>
  </si>
  <si>
    <t>4100 SE 51st St</t>
  </si>
  <si>
    <t>Michael Gaby</t>
  </si>
  <si>
    <t>1850 S Cumberland St</t>
  </si>
  <si>
    <t>Morristown</t>
  </si>
  <si>
    <t>Morristown Police Department</t>
  </si>
  <si>
    <t>Kawanza Beaty</t>
  </si>
  <si>
    <t>18th St and Peterson Pl</t>
  </si>
  <si>
    <t>Newport News</t>
  </si>
  <si>
    <t>Newport News Police Department</t>
  </si>
  <si>
    <t>John Deming Jr</t>
  </si>
  <si>
    <t>4321 1st St</t>
  </si>
  <si>
    <t>Pleasanton</t>
  </si>
  <si>
    <t>Pleasanton Police Department</t>
  </si>
  <si>
    <t>Johnny Ray Anderson</t>
  </si>
  <si>
    <t>12200 216th St</t>
  </si>
  <si>
    <t>Hawaiian Gardens</t>
  </si>
  <si>
    <t>Neil Van De Putte</t>
  </si>
  <si>
    <t>Lacey Rd and Deerhead Lake Dr</t>
  </si>
  <si>
    <t>Lacey Township</t>
  </si>
  <si>
    <t>Lacey Township Police Department</t>
  </si>
  <si>
    <t>Michael Holt</t>
  </si>
  <si>
    <t>700 San Jacinto Blvd</t>
  </si>
  <si>
    <t>Richard Munroe</t>
  </si>
  <si>
    <t>10600 Golden Quail Dr</t>
  </si>
  <si>
    <t>Adam Dujanovic</t>
  </si>
  <si>
    <t>400 E Vine Ave</t>
  </si>
  <si>
    <t>Jason Hendley</t>
  </si>
  <si>
    <t>13000 Gavina Ave</t>
  </si>
  <si>
    <t>John Berry</t>
  </si>
  <si>
    <t>5500 Adenmoor Ave</t>
  </si>
  <si>
    <t>David Sarabia</t>
  </si>
  <si>
    <t>Green Sands Ave and Augusta Ln</t>
  </si>
  <si>
    <t>Atwater</t>
  </si>
  <si>
    <t>Atwater Police Department</t>
  </si>
  <si>
    <t>Hagen Esty-Lennon</t>
  </si>
  <si>
    <t>10 Wild Ammonoosuc Rd</t>
  </si>
  <si>
    <t>Bath</t>
  </si>
  <si>
    <t>Haverhill Police Department</t>
  </si>
  <si>
    <t>Tyler Rogers</t>
  </si>
  <si>
    <t>3300 SW 47th St</t>
  </si>
  <si>
    <t>Shane Gormley</t>
  </si>
  <si>
    <t>24th St and D Ave</t>
  </si>
  <si>
    <t>Ogden</t>
  </si>
  <si>
    <t>Utah State Highway Patrol</t>
  </si>
  <si>
    <t>Daniel Hernandez Jr</t>
  </si>
  <si>
    <t>5201 Monitor St</t>
  </si>
  <si>
    <t>Joshua Blough</t>
  </si>
  <si>
    <t>1 Fontaine Dr</t>
  </si>
  <si>
    <t>Elizabethtown Police Depatment</t>
  </si>
  <si>
    <t>Nicholas Booth</t>
  </si>
  <si>
    <t>4301 N River Blvd</t>
  </si>
  <si>
    <t>Sugar Creek</t>
  </si>
  <si>
    <t>Independence Police Department</t>
  </si>
  <si>
    <t>Tremaine Dantzler</t>
  </si>
  <si>
    <t>405 N Pennsylvania Ave</t>
  </si>
  <si>
    <t>Atlantic City</t>
  </si>
  <si>
    <t>Atlantic City Police Department</t>
  </si>
  <si>
    <t>Marcellus Burley</t>
  </si>
  <si>
    <t>1200 Tiny Tree Dr</t>
  </si>
  <si>
    <t>Missouri City</t>
  </si>
  <si>
    <t>Joe Cody</t>
  </si>
  <si>
    <t>1100 N Bishop Ave</t>
  </si>
  <si>
    <t>Jose Lopez</t>
  </si>
  <si>
    <t>4000 Lopez Dr</t>
  </si>
  <si>
    <t>Edinburg</t>
  </si>
  <si>
    <t>Hidalgo County Sheriffâ€™s Office</t>
  </si>
  <si>
    <t>Jonathan Sanders</t>
  </si>
  <si>
    <t>Stonewall</t>
  </si>
  <si>
    <t>Stonewall Police Department</t>
  </si>
  <si>
    <t>Dallas Shatley</t>
  </si>
  <si>
    <t>Shatley Springs Rd</t>
  </si>
  <si>
    <t>Crumpler</t>
  </si>
  <si>
    <t>Ashe County Sheriff's Office</t>
  </si>
  <si>
    <t>Michael Westrich</t>
  </si>
  <si>
    <t>10405 SW Denney Rd</t>
  </si>
  <si>
    <t>Beaverton</t>
  </si>
  <si>
    <t>Beaverton Police Department</t>
  </si>
  <si>
    <t>Robert Hammonds</t>
  </si>
  <si>
    <t>N 19th Ave and W Cactus Rd</t>
  </si>
  <si>
    <t>Cyrus Hurtado</t>
  </si>
  <si>
    <t>15215 Fern Ave</t>
  </si>
  <si>
    <t>Boulder Creek</t>
  </si>
  <si>
    <t>Santa Cruz County Sheriff's Office</t>
  </si>
  <si>
    <t>Neil White</t>
  </si>
  <si>
    <t>800 S Sycamore Ave</t>
  </si>
  <si>
    <t>Martice Milliner</t>
  </si>
  <si>
    <t>7500 S Langley Ave</t>
  </si>
  <si>
    <t>Javon Hawkins</t>
  </si>
  <si>
    <t>Blenheim Park</t>
  </si>
  <si>
    <t>Kansas City Police Department</t>
  </si>
  <si>
    <t>Rocco Palmisano III</t>
  </si>
  <si>
    <t>200 S and 800 W</t>
  </si>
  <si>
    <t>Parowan</t>
  </si>
  <si>
    <t>Parowan Police Department</t>
  </si>
  <si>
    <t>Freddie Blue</t>
  </si>
  <si>
    <t>Brown Bridge Rd and Charleston Pl</t>
  </si>
  <si>
    <t>Covington</t>
  </si>
  <si>
    <t>Newton County Sheriffâ€™s Office</t>
  </si>
  <si>
    <t>James Todora</t>
  </si>
  <si>
    <t>5600 W Sahara Ave</t>
  </si>
  <si>
    <t>Las Vegas Metropolitan Police Department</t>
  </si>
  <si>
    <t>Billy Maine</t>
  </si>
  <si>
    <t>1600 9th Ave</t>
  </si>
  <si>
    <t>Olivehurst</t>
  </si>
  <si>
    <t>Yuba County Sheriff's Department</t>
  </si>
  <si>
    <t>George Mann</t>
  </si>
  <si>
    <t>5100 Rock Pl Dr SW</t>
  </si>
  <si>
    <t>Stone Mountain</t>
  </si>
  <si>
    <t>Gwinnett County Police Department</t>
  </si>
  <si>
    <t>Paul Castaway</t>
  </si>
  <si>
    <t>4501 W Kentucky Ave</t>
  </si>
  <si>
    <t>Salvado Ellswood</t>
  </si>
  <si>
    <t>320 S State Road 7</t>
  </si>
  <si>
    <t>Plantation</t>
  </si>
  <si>
    <t>Plantation Police Department</t>
  </si>
  <si>
    <t>Frederick Farmer</t>
  </si>
  <si>
    <t>5130 E Ponce De Leon Ave</t>
  </si>
  <si>
    <t>Dekalb County Police Department</t>
  </si>
  <si>
    <t>Matthew Watson</t>
  </si>
  <si>
    <t>116 Lathrop Ave</t>
  </si>
  <si>
    <t>River Forest</t>
  </si>
  <si>
    <t>River Forest Police Department</t>
  </si>
  <si>
    <t>David Lepine</t>
  </si>
  <si>
    <t>9400 Claxton Dr</t>
  </si>
  <si>
    <t>Christopher Benton</t>
  </si>
  <si>
    <t>1654 Kit Carson Ave</t>
  </si>
  <si>
    <t>Casper</t>
  </si>
  <si>
    <t>Casper Police Department</t>
  </si>
  <si>
    <t>Matthew Graham</t>
  </si>
  <si>
    <t>Katherine St</t>
  </si>
  <si>
    <t>Dunsmuir</t>
  </si>
  <si>
    <t>Siskiyou County Sheriff's Office, Shasta County Sheriff's Office, California Highway Patrol</t>
  </si>
  <si>
    <t>Jason Davis</t>
  </si>
  <si>
    <t>671 Rose Ave</t>
  </si>
  <si>
    <t>Rafael Suazo</t>
  </si>
  <si>
    <t>54 Jefferson St</t>
  </si>
  <si>
    <t>Lynn</t>
  </si>
  <si>
    <t>Lynn Police Department</t>
  </si>
  <si>
    <t>Bruce Stafford</t>
  </si>
  <si>
    <t>375 1st Ave E</t>
  </si>
  <si>
    <t>Hendersonville</t>
  </si>
  <si>
    <t>Henderson County Sheriff's Office</t>
  </si>
  <si>
    <t>Nyal Brown</t>
  </si>
  <si>
    <t>3505 Sullivant Ave</t>
  </si>
  <si>
    <t>Franklin County Sheriff's Office</t>
  </si>
  <si>
    <t>Chacarion Avant</t>
  </si>
  <si>
    <t>2300 Taylor St</t>
  </si>
  <si>
    <t>Mascotte</t>
  </si>
  <si>
    <t>Charles Crandall</t>
  </si>
  <si>
    <t>Phalanx Mills Herner Rd</t>
  </si>
  <si>
    <t>Southington</t>
  </si>
  <si>
    <t>Trumbull County Sheriff's Office</t>
  </si>
  <si>
    <t>Eugene Kailing</t>
  </si>
  <si>
    <t>M-115 &amp; 20 Mile Rd</t>
  </si>
  <si>
    <t>Michigan State Police</t>
  </si>
  <si>
    <t>Pierre Koellner</t>
  </si>
  <si>
    <t>US-84</t>
  </si>
  <si>
    <t>Opp</t>
  </si>
  <si>
    <t>Opp Police Department</t>
  </si>
  <si>
    <t>Anthonie Smith</t>
  </si>
  <si>
    <t>25001 Sunnymead Blvd</t>
  </si>
  <si>
    <t>Moreno Valley</t>
  </si>
  <si>
    <t>Moreno Valley Police Department</t>
  </si>
  <si>
    <t>Edward Foster</t>
  </si>
  <si>
    <t>SW 328th St &amp; Redland Rd</t>
  </si>
  <si>
    <t>Homestead</t>
  </si>
  <si>
    <t>Homesptead Police Department</t>
  </si>
  <si>
    <t>Patrick Pippin</t>
  </si>
  <si>
    <t>Interstate 35</t>
  </si>
  <si>
    <t>Kansas City Police Department, US Marshals</t>
  </si>
  <si>
    <t>Mohammad Abdulazeez</t>
  </si>
  <si>
    <t>4051 Amnicola Hwy</t>
  </si>
  <si>
    <t>Chattanooga</t>
  </si>
  <si>
    <t>Chattanooga Police Department</t>
  </si>
  <si>
    <t>Antonio Gonzales</t>
  </si>
  <si>
    <t>8500 Glencoe Cir</t>
  </si>
  <si>
    <t>Wauwatosa</t>
  </si>
  <si>
    <t>Wauwatosa Police Department</t>
  </si>
  <si>
    <t>Saige Hack</t>
  </si>
  <si>
    <t>200 Stinson Ave</t>
  </si>
  <si>
    <t>Cheyenne</t>
  </si>
  <si>
    <t>Cheyenne Police Department</t>
  </si>
  <si>
    <t>Jackie Brand</t>
  </si>
  <si>
    <t>4100 Needles Hwy</t>
  </si>
  <si>
    <t>Needles</t>
  </si>
  <si>
    <t>San Bernardino Sheriff's Department</t>
  </si>
  <si>
    <t>Troy Francis</t>
  </si>
  <si>
    <t>Harvey Community Park</t>
  </si>
  <si>
    <t>Freemont Police Department</t>
  </si>
  <si>
    <t>Albert Davis</t>
  </si>
  <si>
    <t>1637 Watauga Ave</t>
  </si>
  <si>
    <t>Darrius Stewart</t>
  </si>
  <si>
    <t>5799 Winchester Rd</t>
  </si>
  <si>
    <t>Jose Rodriguez</t>
  </si>
  <si>
    <t>2400 W University Blvd</t>
  </si>
  <si>
    <t>Brownsville</t>
  </si>
  <si>
    <t>Brownsville Police Department</t>
  </si>
  <si>
    <t>Samuel Smith</t>
  </si>
  <si>
    <t>NE 65th St</t>
  </si>
  <si>
    <t>Seattle</t>
  </si>
  <si>
    <t>Seattle Police Department</t>
  </si>
  <si>
    <t>Kevin Snyder</t>
  </si>
  <si>
    <t>W Morten Ave and N 42nd Ln</t>
  </si>
  <si>
    <t>Estevan Gomez</t>
  </si>
  <si>
    <t>909 W Visalia Rd</t>
  </si>
  <si>
    <t>Farmersville</t>
  </si>
  <si>
    <t>Farmersville Police Department</t>
  </si>
  <si>
    <t>David Wheat Jr</t>
  </si>
  <si>
    <t>1225 W Prospect Rd</t>
  </si>
  <si>
    <t>Fort Collins</t>
  </si>
  <si>
    <t>Fort Collins Police Department</t>
  </si>
  <si>
    <t>Charles Dewey</t>
  </si>
  <si>
    <t>500 E 5th St</t>
  </si>
  <si>
    <t>Colby</t>
  </si>
  <si>
    <t>Colby Police Department, Thomas County Sheriff's Office</t>
  </si>
  <si>
    <t>Troy Goode</t>
  </si>
  <si>
    <t>3400 Goodman Rd</t>
  </si>
  <si>
    <t>Olive Branch</t>
  </si>
  <si>
    <t>Southaven Police Department</t>
  </si>
  <si>
    <t>Samuel DuBose</t>
  </si>
  <si>
    <t>Rice St and Valencia St</t>
  </si>
  <si>
    <t>University of Cincinnati Police Department</t>
  </si>
  <si>
    <t>Heriberto Godinez Jr</t>
  </si>
  <si>
    <t>3000 W Pershing Rd</t>
  </si>
  <si>
    <t>Stephen Brown</t>
  </si>
  <si>
    <t>1600 S Choctaw Rd</t>
  </si>
  <si>
    <t>Choctaw</t>
  </si>
  <si>
    <t>Midwest City Police Department</t>
  </si>
  <si>
    <t>Juan Ibarra</t>
  </si>
  <si>
    <t>444 Northwest Mall</t>
  </si>
  <si>
    <t>Joshua LeBoeuf</t>
  </si>
  <si>
    <t>1800 County Line Rd</t>
  </si>
  <si>
    <t>Winnie</t>
  </si>
  <si>
    <t>Chambers County Sheriff's Office</t>
  </si>
  <si>
    <t>Joseph Fuller</t>
  </si>
  <si>
    <t>1300 NE 50th Ct</t>
  </si>
  <si>
    <t>Oakland Park</t>
  </si>
  <si>
    <t>Jerrod Tyre</t>
  </si>
  <si>
    <t>114 Briar Branch Dr</t>
  </si>
  <si>
    <t>Jesup</t>
  </si>
  <si>
    <t>Wayne County Sheriffâ€™s Office</t>
  </si>
  <si>
    <t>Darren Wilson</t>
  </si>
  <si>
    <t>538 Spring Place Rd</t>
  </si>
  <si>
    <t>NE White</t>
  </si>
  <si>
    <t>Bartow County Sheriff's Office</t>
  </si>
  <si>
    <t>James Bush</t>
  </si>
  <si>
    <t>Eight Mile Rd</t>
  </si>
  <si>
    <t>St Clair Shores</t>
  </si>
  <si>
    <t>St Clair Shores Police Department</t>
  </si>
  <si>
    <t>Andre Williams</t>
  </si>
  <si>
    <t>1300 NE 24th St</t>
  </si>
  <si>
    <t>Devon Guisherd</t>
  </si>
  <si>
    <t>800 Riverside Dr</t>
  </si>
  <si>
    <t>Samuel Primeno-Nunez</t>
  </si>
  <si>
    <t>1000 12th St</t>
  </si>
  <si>
    <t>Monroe</t>
  </si>
  <si>
    <t>Green County Sheriff's Department</t>
  </si>
  <si>
    <t>Francisco Benitez-Santiago</t>
  </si>
  <si>
    <t>1007 12th St</t>
  </si>
  <si>
    <t>Green Lake County Sheriff's Office</t>
  </si>
  <si>
    <t>Tamala Satre</t>
  </si>
  <si>
    <t>Crystal Ln</t>
  </si>
  <si>
    <t>Meadow Vista</t>
  </si>
  <si>
    <t>Placer County Sheriff's Office</t>
  </si>
  <si>
    <t>Derek Wolfsteller</t>
  </si>
  <si>
    <t>14420 N 28th Pl</t>
  </si>
  <si>
    <t>Plymouth</t>
  </si>
  <si>
    <t>Plymouth Police Department</t>
  </si>
  <si>
    <t>Dontae Martin</t>
  </si>
  <si>
    <t>318 Springbrook Blvd</t>
  </si>
  <si>
    <t>Dayton</t>
  </si>
  <si>
    <t>Montgomery County Sheriffâ€™s Office</t>
  </si>
  <si>
    <t>Brian Stortzum</t>
  </si>
  <si>
    <t>650 W Flintlake Ct</t>
  </si>
  <si>
    <t>Myrtle Beach</t>
  </si>
  <si>
    <t>Horry County Police Department</t>
  </si>
  <si>
    <t>Robbie Edison</t>
  </si>
  <si>
    <t>Anderson Dairy Rd</t>
  </si>
  <si>
    <t>Converse County Sheriff's Office</t>
  </si>
  <si>
    <t>Seth Raines</t>
  </si>
  <si>
    <t>12185 Ventura Blvd</t>
  </si>
  <si>
    <t>Studio City</t>
  </si>
  <si>
    <t>Lee Gerston</t>
  </si>
  <si>
    <t>Mill St</t>
  </si>
  <si>
    <t>Pinnacle</t>
  </si>
  <si>
    <t>Stokes County Sheriff's Department</t>
  </si>
  <si>
    <t>Earl Jackson</t>
  </si>
  <si>
    <t>I-75</t>
  </si>
  <si>
    <t>Micanopy</t>
  </si>
  <si>
    <t>Florida Highway Patrol</t>
  </si>
  <si>
    <t>Roger Braswell</t>
  </si>
  <si>
    <t>998 Yates Spring Rd</t>
  </si>
  <si>
    <t>Brinson</t>
  </si>
  <si>
    <t>Decatur County Sheriffâ€™s Office</t>
  </si>
  <si>
    <t>Christopher Olmstead</t>
  </si>
  <si>
    <t>Caffin Ave and Chartres St</t>
  </si>
  <si>
    <t>Bryan Day</t>
  </si>
  <si>
    <t>3040 E Charleston Blvd</t>
  </si>
  <si>
    <t>Khari Westly</t>
  </si>
  <si>
    <t>3200 Exposition Ave</t>
  </si>
  <si>
    <t>Shreveport</t>
  </si>
  <si>
    <t>Shreveport Police Department</t>
  </si>
  <si>
    <t>Zachary Hammond</t>
  </si>
  <si>
    <t>1003 By Pass 123</t>
  </si>
  <si>
    <t>Seneca</t>
  </si>
  <si>
    <t>Seneca Police Department</t>
  </si>
  <si>
    <t>Samuel Forgy</t>
  </si>
  <si>
    <t>1841 19th St</t>
  </si>
  <si>
    <t>Boulder Police Department</t>
  </si>
  <si>
    <t>Jean Paul Falgout</t>
  </si>
  <si>
    <t>W Woodlawn Ranch Rd and Grand Caillou Rd</t>
  </si>
  <si>
    <t>Houma</t>
  </si>
  <si>
    <t>Terrebonne Parish Sheriff's Office, Houma Police Department, Louisiana State Police</t>
  </si>
  <si>
    <t>Timothy Milliken</t>
  </si>
  <si>
    <t>100 E Selwood Ln</t>
  </si>
  <si>
    <t>Lexington County Sheriff's Department</t>
  </si>
  <si>
    <t>Timothy Johnson</t>
  </si>
  <si>
    <t>601 AR-18</t>
  </si>
  <si>
    <t>Manila</t>
  </si>
  <si>
    <t>Manila Police Department</t>
  </si>
  <si>
    <t>Bryan Overstreet</t>
  </si>
  <si>
    <t>GA-33</t>
  </si>
  <si>
    <t>Sylvester</t>
  </si>
  <si>
    <t>Worth County Sheriff's Department</t>
  </si>
  <si>
    <t>Allan White</t>
  </si>
  <si>
    <t>1400 Oak Tree Ln SE</t>
  </si>
  <si>
    <t>Bradley County Sheriff's Department</t>
  </si>
  <si>
    <t>Roger Barker</t>
  </si>
  <si>
    <t>346 N 200 E</t>
  </si>
  <si>
    <t>Logan</t>
  </si>
  <si>
    <t>Logan Police Department, Cache County Sheriff's Office</t>
  </si>
  <si>
    <t>Oscar Romero</t>
  </si>
  <si>
    <t>12000 Rose Hedge Dr</t>
  </si>
  <si>
    <t>Whittier</t>
  </si>
  <si>
    <t>Los Angeles Sheriff's Department</t>
  </si>
  <si>
    <t>Wilmer Delgado-Soba</t>
  </si>
  <si>
    <t>3 May St</t>
  </si>
  <si>
    <t>Worcester</t>
  </si>
  <si>
    <t>Worcester Police Department</t>
  </si>
  <si>
    <t>Michael Malone</t>
  </si>
  <si>
    <t>755 N Valley Dr</t>
  </si>
  <si>
    <t>Las Cruces</t>
  </si>
  <si>
    <t>DoÃ±a Ana County Sheriff's Office</t>
  </si>
  <si>
    <t>Filimoni Raiyawa</t>
  </si>
  <si>
    <t>Lombard St and Pierce St</t>
  </si>
  <si>
    <t>Ryan Vrenon</t>
  </si>
  <si>
    <t>Interstate 5 and Mott Airport Rd</t>
  </si>
  <si>
    <t>Mt Shasta</t>
  </si>
  <si>
    <t>Mark Perkins</t>
  </si>
  <si>
    <t>Monument Peak Dr</t>
  </si>
  <si>
    <t>Gardnerville</t>
  </si>
  <si>
    <t>Rafael Molina</t>
  </si>
  <si>
    <t>Garfield Ave SE and Edith Blvd SE</t>
  </si>
  <si>
    <t>Jeremy Hatch</t>
  </si>
  <si>
    <t>3007 N Main St</t>
  </si>
  <si>
    <t>Roswell</t>
  </si>
  <si>
    <t>Roswell Police Department and Chaves County Sheriff's Office</t>
  </si>
  <si>
    <t>Philip Vallejo</t>
  </si>
  <si>
    <t>199 W 5th St</t>
  </si>
  <si>
    <t>Armando Serrano Jr</t>
  </si>
  <si>
    <t>August</t>
  </si>
  <si>
    <t>N Stone Ave and W Prince Rd</t>
  </si>
  <si>
    <t>Tucson</t>
  </si>
  <si>
    <t>Tuscon Police Department</t>
  </si>
  <si>
    <t>Virgil Reynolds</t>
  </si>
  <si>
    <t>9000 Beechnut St</t>
  </si>
  <si>
    <t>Joseph Hutcheson</t>
  </si>
  <si>
    <t>111 W Commerce St.</t>
  </si>
  <si>
    <t>Dallas County Sheriff's Office</t>
  </si>
  <si>
    <t>David Cook</t>
  </si>
  <si>
    <t>Nitro Boat Ramp, 307 Broadway Ave</t>
  </si>
  <si>
    <t>Nitro</t>
  </si>
  <si>
    <t>Nitro Police Department</t>
  </si>
  <si>
    <t>Antonio Clements</t>
  </si>
  <si>
    <t>3800 MLK Jr Way</t>
  </si>
  <si>
    <t>Shawn Ruble</t>
  </si>
  <si>
    <t>S Pershing Dr</t>
  </si>
  <si>
    <t>Muncie</t>
  </si>
  <si>
    <t>Muncie Police Department</t>
  </si>
  <si>
    <t>Joshua Malave</t>
  </si>
  <si>
    <t>2703 Horseshoe Pike</t>
  </si>
  <si>
    <t>Palmyra</t>
  </si>
  <si>
    <t>South Londonderry Police Department</t>
  </si>
  <si>
    <t>Franklin Short</t>
  </si>
  <si>
    <t>2100 Urbine Rd</t>
  </si>
  <si>
    <t>Powhatan</t>
  </si>
  <si>
    <t>Powhatan County Sheriffâ€™s Office</t>
  </si>
  <si>
    <t>Daniel Avila</t>
  </si>
  <si>
    <t>Las Pulgas Rd</t>
  </si>
  <si>
    <t>Oceanside</t>
  </si>
  <si>
    <t>Orange County Sheriff's Department and US Border Patrol</t>
  </si>
  <si>
    <t>Darius Graves</t>
  </si>
  <si>
    <t>801 W Champaign Ave</t>
  </si>
  <si>
    <t>Rantoul</t>
  </si>
  <si>
    <t>Champaign Police Department</t>
  </si>
  <si>
    <t>Raymond Hodge</t>
  </si>
  <si>
    <t>Keopuolani Park</t>
  </si>
  <si>
    <t>Kahului</t>
  </si>
  <si>
    <t>Maui Police Department</t>
  </si>
  <si>
    <t>Tyler Dattilo</t>
  </si>
  <si>
    <t>W Jefferson St and S 1st St</t>
  </si>
  <si>
    <t>Vincente Montano</t>
  </si>
  <si>
    <t>901 Bell Rd</t>
  </si>
  <si>
    <t>Metropolitan Nashville Police Department</t>
  </si>
  <si>
    <t>Keshawn Hargrove</t>
  </si>
  <si>
    <t>W Cary St</t>
  </si>
  <si>
    <t>Richmond</t>
  </si>
  <si>
    <t>Richmond Police Department</t>
  </si>
  <si>
    <t>Jason Galaviz</t>
  </si>
  <si>
    <t>S Tacoma Way and S 56th St</t>
  </si>
  <si>
    <t>John Dieringer</t>
  </si>
  <si>
    <t>9200 W Waterford Ave</t>
  </si>
  <si>
    <t>Greenfield</t>
  </si>
  <si>
    <t>Greenfield Police Department</t>
  </si>
  <si>
    <t>Aaron Marchese</t>
  </si>
  <si>
    <t>W Shaw Ave</t>
  </si>
  <si>
    <t>Fresno</t>
  </si>
  <si>
    <t>Fresno Police Department</t>
  </si>
  <si>
    <t>Derrick Hunt</t>
  </si>
  <si>
    <t>3200 E Artesia Blvd</t>
  </si>
  <si>
    <t>Matthew Russo</t>
  </si>
  <si>
    <t>38 Kelsey St</t>
  </si>
  <si>
    <t>Hartford</t>
  </si>
  <si>
    <t>Hartford Police Department</t>
  </si>
  <si>
    <t>Max Gracia</t>
  </si>
  <si>
    <t>3530 W Robinson St</t>
  </si>
  <si>
    <t>Troy Robinson</t>
  </si>
  <si>
    <t>2150 Flat Shoals Rd</t>
  </si>
  <si>
    <t>Decatur</t>
  </si>
  <si>
    <t>Gustavo Ponce-Galon</t>
  </si>
  <si>
    <t>159 Seneca Trail</t>
  </si>
  <si>
    <t>Elsmere</t>
  </si>
  <si>
    <t>Elsmere Police Department</t>
  </si>
  <si>
    <t>Mark Keckhafer</t>
  </si>
  <si>
    <t>Pennsylvania Ave</t>
  </si>
  <si>
    <t>Superior</t>
  </si>
  <si>
    <t>Mineral County Sheriff's Department</t>
  </si>
  <si>
    <t>Abel Correa</t>
  </si>
  <si>
    <t>6900 Berkshire Pl</t>
  </si>
  <si>
    <t>Las Vegas Police Department</t>
  </si>
  <si>
    <t>Christian Taylor</t>
  </si>
  <si>
    <t>1400 I-20</t>
  </si>
  <si>
    <t>Jeffery Wilkes</t>
  </si>
  <si>
    <t>Greenwood Dr and Merrywood Ln</t>
  </si>
  <si>
    <t>Tsombe Clark</t>
  </si>
  <si>
    <t>426 E Arlington Blvd</t>
  </si>
  <si>
    <t>Greenville Police Department</t>
  </si>
  <si>
    <t>Shamir Palmer</t>
  </si>
  <si>
    <t>Schultz Lake Rd</t>
  </si>
  <si>
    <t>Summerville</t>
  </si>
  <si>
    <t>Dorchester County Sheriff's Office</t>
  </si>
  <si>
    <t>Roderick Burr</t>
  </si>
  <si>
    <t>3rd St</t>
  </si>
  <si>
    <t>Brookshire</t>
  </si>
  <si>
    <t>Brookshire Police Department</t>
  </si>
  <si>
    <t>Kevin McDaniel</t>
  </si>
  <si>
    <t>N Standard St and E Sanson Ave</t>
  </si>
  <si>
    <t>Edrian Rivera</t>
  </si>
  <si>
    <t>San Antonio Ave and Packing Pl</t>
  </si>
  <si>
    <t>Eric Tompkins</t>
  </si>
  <si>
    <t>1000 Bailey St SE</t>
  </si>
  <si>
    <t>Ardmore</t>
  </si>
  <si>
    <t>Ardmore Police Department</t>
  </si>
  <si>
    <t>Robert Quinn</t>
  </si>
  <si>
    <t>101 N Main St</t>
  </si>
  <si>
    <t>Pittston</t>
  </si>
  <si>
    <t>Pittston Police Department</t>
  </si>
  <si>
    <t>Richard Young</t>
  </si>
  <si>
    <t>E Guadalupe Rd and N Val Vista Dr</t>
  </si>
  <si>
    <t>Gilbert</t>
  </si>
  <si>
    <t>Gilbert Police Department</t>
  </si>
  <si>
    <t>Andre Green</t>
  </si>
  <si>
    <t>3300 N Butler Ave</t>
  </si>
  <si>
    <t>Casey Alarcon</t>
  </si>
  <si>
    <t>1000 Ruth Ave</t>
  </si>
  <si>
    <t>Sandpoint</t>
  </si>
  <si>
    <t>Bonner County Sheriff's Office and Sandpoint Police Department</t>
  </si>
  <si>
    <t>Randall Hughes</t>
  </si>
  <si>
    <t>3801 N 19th St</t>
  </si>
  <si>
    <t>Waco Police Department</t>
  </si>
  <si>
    <t>Roger Shull Jr</t>
  </si>
  <si>
    <t>3838 Andrews Hwy</t>
  </si>
  <si>
    <t>Odessa</t>
  </si>
  <si>
    <t>Texas Department of Public Safety</t>
  </si>
  <si>
    <t>Nathaniel Wilks</t>
  </si>
  <si>
    <t>27th St and Martin Luther King Jr Way</t>
  </si>
  <si>
    <t>Redel Jones</t>
  </si>
  <si>
    <t>Marlton Avenue and Santo Tomas Drive</t>
  </si>
  <si>
    <t>Anthony Vallejo</t>
  </si>
  <si>
    <t>W Acacia Ave and Cawston Ave N</t>
  </si>
  <si>
    <t>William Smith</t>
  </si>
  <si>
    <t>E Teague Dr</t>
  </si>
  <si>
    <t>Lea County Sheriff's Department and Hobbs Police Department</t>
  </si>
  <si>
    <t>Reginald Marshall</t>
  </si>
  <si>
    <t>1137 Earl St</t>
  </si>
  <si>
    <t>Toledo</t>
  </si>
  <si>
    <t>Toledo Police Department</t>
  </si>
  <si>
    <t>Allen Baker III</t>
  </si>
  <si>
    <t>700 Aleso Ave</t>
  </si>
  <si>
    <t>Christopher Anderson</t>
  </si>
  <si>
    <t>US-44 and US-6</t>
  </si>
  <si>
    <t>Bolton</t>
  </si>
  <si>
    <t>Connecticut State Police and Manchester Police Department</t>
  </si>
  <si>
    <t>Asshams Manley</t>
  </si>
  <si>
    <t>Marlboro Pike and Walker Mill Rd</t>
  </si>
  <si>
    <t>District Heights</t>
  </si>
  <si>
    <t>Prince George's County Police Department</t>
  </si>
  <si>
    <t>Garland Tyree</t>
  </si>
  <si>
    <t>15 Destiny Ct</t>
  </si>
  <si>
    <t>Hector Gonzalez</t>
  </si>
  <si>
    <t>711 River Rd</t>
  </si>
  <si>
    <t>Boerne</t>
  </si>
  <si>
    <t>Boerne Police Department</t>
  </si>
  <si>
    <t>Benjamin Ashley</t>
  </si>
  <si>
    <t>4467 US-395</t>
  </si>
  <si>
    <t>Inyokern</t>
  </si>
  <si>
    <t>Oscar Ruiz</t>
  </si>
  <si>
    <t>Ramona Blvd and Schabarum Ave</t>
  </si>
  <si>
    <t>Irwindale</t>
  </si>
  <si>
    <t>Los Angeles County Sheriffâ€™s Department, Baldwin Park Police Department</t>
  </si>
  <si>
    <t>John Unsworth</t>
  </si>
  <si>
    <t>4012 S 400 W Rd</t>
  </si>
  <si>
    <t>Jefferson County IN Sheriff's Office</t>
  </si>
  <si>
    <t>Jonathon Pope</t>
  </si>
  <si>
    <t>4136 Montez Dr</t>
  </si>
  <si>
    <t>Carson City</t>
  </si>
  <si>
    <t>Carson City Sheriff's Office</t>
  </si>
  <si>
    <t>Matthew Castillo</t>
  </si>
  <si>
    <t>3100 Senter Road</t>
  </si>
  <si>
    <t>Jonathan Velarde</t>
  </si>
  <si>
    <t>711-045 Center Rd</t>
  </si>
  <si>
    <t>Susanville</t>
  </si>
  <si>
    <t>Steven Norton</t>
  </si>
  <si>
    <t>1100 Linda Joy Dr</t>
  </si>
  <si>
    <t>Kerrville</t>
  </si>
  <si>
    <t>Kerrville Police Department</t>
  </si>
  <si>
    <t>Richard Jacquez</t>
  </si>
  <si>
    <t>Stoneyhaven Way and Kirkhaven Ct</t>
  </si>
  <si>
    <t>Frederick Roy</t>
  </si>
  <si>
    <t>4204 Hoffman St</t>
  </si>
  <si>
    <t>Deviere Ransom</t>
  </si>
  <si>
    <t>Woodward Ave and E Square Lake Rd</t>
  </si>
  <si>
    <t>Bloomfield Township</t>
  </si>
  <si>
    <t>Bloomfield Hills Public Safety Department and Warren Police Department</t>
  </si>
  <si>
    <t>Mansur Ball-Bey</t>
  </si>
  <si>
    <t>1243 Walton Ave</t>
  </si>
  <si>
    <t>Wade Baker</t>
  </si>
  <si>
    <t>2501 Stamey Cove Rd</t>
  </si>
  <si>
    <t>Waynesville</t>
  </si>
  <si>
    <t>Maggie Valley Police Department, Haywood County Sheriff's Office, and Waynesville Police Department</t>
  </si>
  <si>
    <t>Jason Hale</t>
  </si>
  <si>
    <t>Highway 25</t>
  </si>
  <si>
    <t>Hunters</t>
  </si>
  <si>
    <t>Stevens County Sheriff's Office</t>
  </si>
  <si>
    <t>Jeffory Tevis</t>
  </si>
  <si>
    <t>3400 E University Blvd</t>
  </si>
  <si>
    <t>Tuscaloosa</t>
  </si>
  <si>
    <t>Tuscaloosa Police Department</t>
  </si>
  <si>
    <t>Raul Herrera III</t>
  </si>
  <si>
    <t>S Archibald Ave and E Brookside St</t>
  </si>
  <si>
    <t>Tyler Gerken</t>
  </si>
  <si>
    <t>Fair Ave</t>
  </si>
  <si>
    <t>Beverly</t>
  </si>
  <si>
    <t>Marc Kaplan</t>
  </si>
  <si>
    <t>N 101st St &amp; E Bayview Dr</t>
  </si>
  <si>
    <t>Scottsdale Police Department, Phoenix Police Department</t>
  </si>
  <si>
    <t>Charles Hall</t>
  </si>
  <si>
    <t>Northeast Plaza Shopping Center</t>
  </si>
  <si>
    <t>North East</t>
  </si>
  <si>
    <t>Alan Rushton</t>
  </si>
  <si>
    <t>1117 Chamberwell Ave</t>
  </si>
  <si>
    <t>Timmy Walling</t>
  </si>
  <si>
    <t>100 E Huckleberry Dr</t>
  </si>
  <si>
    <t>Grapeview</t>
  </si>
  <si>
    <t>Jason Alderman</t>
  </si>
  <si>
    <t>1215 Olive Dr</t>
  </si>
  <si>
    <t>Nicholas Garner</t>
  </si>
  <si>
    <t>6100 W Kellogg Dr</t>
  </si>
  <si>
    <t>Adam Schneider</t>
  </si>
  <si>
    <t>400 NW 2nd St</t>
  </si>
  <si>
    <t>Cohasset</t>
  </si>
  <si>
    <t>Itasca County Sheriff's office</t>
  </si>
  <si>
    <t>Thaddeus Faison</t>
  </si>
  <si>
    <t>5th Ave &amp; 112th St</t>
  </si>
  <si>
    <t>Troy</t>
  </si>
  <si>
    <t>Troy Police Department</t>
  </si>
  <si>
    <t>Kenneth Morgan</t>
  </si>
  <si>
    <t>10000 Tinsbloom Mill Lane</t>
  </si>
  <si>
    <t>King George</t>
  </si>
  <si>
    <t>King George County Sheriff's Office</t>
  </si>
  <si>
    <t>Christopher Tompkins</t>
  </si>
  <si>
    <t>County Road 1825</t>
  </si>
  <si>
    <t>Arab</t>
  </si>
  <si>
    <t>Arab Police Department</t>
  </si>
  <si>
    <t>Richard Compo</t>
  </si>
  <si>
    <t>9400 Old Plank Rd</t>
  </si>
  <si>
    <t>Bobby Norris</t>
  </si>
  <si>
    <t>Mae Matilda Ct</t>
  </si>
  <si>
    <t>Archdale</t>
  </si>
  <si>
    <t>Archdale Police Department</t>
  </si>
  <si>
    <t>Julian Hoffman</t>
  </si>
  <si>
    <t>47 Cherrywood Cir</t>
  </si>
  <si>
    <t>Brick</t>
  </si>
  <si>
    <t>Brick Township Police Department</t>
  </si>
  <si>
    <t>William Snider</t>
  </si>
  <si>
    <t>400 Lakehurst Rd</t>
  </si>
  <si>
    <t>Shane Randolph</t>
  </si>
  <si>
    <t>W McDowell Rd and N 35th Ave</t>
  </si>
  <si>
    <t>Todd Tomlinson</t>
  </si>
  <si>
    <t>11008 Smoken Gun Lane</t>
  </si>
  <si>
    <t>Thonotosassa</t>
  </si>
  <si>
    <t>Hillsborough County Sheriff's Office</t>
  </si>
  <si>
    <t>Marvin Arroliga</t>
  </si>
  <si>
    <t>13200 NE 7th Ave</t>
  </si>
  <si>
    <t>Marvin Maestas</t>
  </si>
  <si>
    <t>Cerrillos Rd</t>
  </si>
  <si>
    <t>Santa Fe</t>
  </si>
  <si>
    <t>New Mexico State Police, Santa Fe Police Department, Santa Fe County Sheriff's Office</t>
  </si>
  <si>
    <t>Curtis Smith</t>
  </si>
  <si>
    <t>201 W Market St</t>
  </si>
  <si>
    <t>West Chester</t>
  </si>
  <si>
    <t>Chester County Sheriff's Office</t>
  </si>
  <si>
    <t>Steven Dodd</t>
  </si>
  <si>
    <t>Indian Lake Blvd and Vietnam Veterans Blvd</t>
  </si>
  <si>
    <t>Hendersonville Police Department</t>
  </si>
  <si>
    <t>Brent Pickard</t>
  </si>
  <si>
    <t>Pine Marr Dr and Highway 153</t>
  </si>
  <si>
    <t>Hixson</t>
  </si>
  <si>
    <t>Hamilton County Sheriff's Office</t>
  </si>
  <si>
    <t>Yonas Alehegne</t>
  </si>
  <si>
    <t>MacArthur Blvd and Van Buren Ave</t>
  </si>
  <si>
    <t>Manuel Soriano</t>
  </si>
  <si>
    <t>Van Nuys Blvd and Valerio St</t>
  </si>
  <si>
    <t>Michael Tyree</t>
  </si>
  <si>
    <t>150 W Hedding St</t>
  </si>
  <si>
    <t>Santa Clara County Sheriff's Office</t>
  </si>
  <si>
    <t>Bertrand Davis</t>
  </si>
  <si>
    <t>3600 Penelope St</t>
  </si>
  <si>
    <t>Robert Hober</t>
  </si>
  <si>
    <t>5644 Mission Center Rd</t>
  </si>
  <si>
    <t>Felix Kumi</t>
  </si>
  <si>
    <t>Beekman Ave and Tecumseh Ave</t>
  </si>
  <si>
    <t>Mount Vernon</t>
  </si>
  <si>
    <t>Gilbert Flores</t>
  </si>
  <si>
    <t>24400 Walnut Pass</t>
  </si>
  <si>
    <t>Devin Dial</t>
  </si>
  <si>
    <t>1775 W Loop 281</t>
  </si>
  <si>
    <t>William Evans</t>
  </si>
  <si>
    <t>310 E Center St</t>
  </si>
  <si>
    <t>Spanish Fork</t>
  </si>
  <si>
    <t>Spanish Fork Police Department</t>
  </si>
  <si>
    <t>Rafael Cruz Jr</t>
  </si>
  <si>
    <t>S Wood St and W 23rd St</t>
  </si>
  <si>
    <t>James Brown III</t>
  </si>
  <si>
    <t>Losee Rd and E Sharp Cir</t>
  </si>
  <si>
    <t>North Las Vegas</t>
  </si>
  <si>
    <t>Roger Albrecht</t>
  </si>
  <si>
    <t>6500 Spring Branch St</t>
  </si>
  <si>
    <t>David Leon</t>
  </si>
  <si>
    <t>5800 S Southland Blvd</t>
  </si>
  <si>
    <t>Shawn Hall</t>
  </si>
  <si>
    <t>500 S Little Ave</t>
  </si>
  <si>
    <t>Cushing</t>
  </si>
  <si>
    <t>Cushing Police Department</t>
  </si>
  <si>
    <t>William Rippley</t>
  </si>
  <si>
    <t>3400 E Eisenhower Blvd</t>
  </si>
  <si>
    <t>Loveland</t>
  </si>
  <si>
    <t>Loveland Police Department</t>
  </si>
  <si>
    <t>Nicholas Dyksma</t>
  </si>
  <si>
    <t>27 GA-208</t>
  </si>
  <si>
    <t>Hamilton</t>
  </si>
  <si>
    <t>James Carney III</t>
  </si>
  <si>
    <t>30 E Liberty St</t>
  </si>
  <si>
    <t>Tyree Crawford</t>
  </si>
  <si>
    <t>September</t>
  </si>
  <si>
    <t>Hawthorne Ave and Demarest St</t>
  </si>
  <si>
    <t>Newark</t>
  </si>
  <si>
    <t>Newark Police Department</t>
  </si>
  <si>
    <t>Michael Evans</t>
  </si>
  <si>
    <t>1804 W Feather Ave</t>
  </si>
  <si>
    <t>Artesia</t>
  </si>
  <si>
    <t>Carlsbad Police Department, Lake Arthur Police Department</t>
  </si>
  <si>
    <t>Charles Shaw</t>
  </si>
  <si>
    <t>2400 Sherwin Dr</t>
  </si>
  <si>
    <t>Twinsburg</t>
  </si>
  <si>
    <t>Twinsburg Police Department</t>
  </si>
  <si>
    <t>Cedric Williams</t>
  </si>
  <si>
    <t>211 Federal St, Bluefield, WV 24701</t>
  </si>
  <si>
    <t>Bluefield</t>
  </si>
  <si>
    <t>Bluefield Police Department</t>
  </si>
  <si>
    <t>Arthur Bates</t>
  </si>
  <si>
    <t>4300 Marlow Rd</t>
  </si>
  <si>
    <t>Prescott</t>
  </si>
  <si>
    <t>Yavapai County Sheriff's Office</t>
  </si>
  <si>
    <t>Freddy Centeno</t>
  </si>
  <si>
    <t>S Orange Ave and E El Monte Way</t>
  </si>
  <si>
    <t>Harrison Lambert</t>
  </si>
  <si>
    <t>Joppa Rd</t>
  </si>
  <si>
    <t>Merrimack</t>
  </si>
  <si>
    <t>Merrimack Police Department</t>
  </si>
  <si>
    <t>Richard Kelley</t>
  </si>
  <si>
    <t>CA 169 and CA 69</t>
  </si>
  <si>
    <t>Hoopa</t>
  </si>
  <si>
    <t>Hoopa Valley Tribal Police Department</t>
  </si>
  <si>
    <t>Ramon Damiani Jr</t>
  </si>
  <si>
    <t>W Ohio St</t>
  </si>
  <si>
    <t>French Lick</t>
  </si>
  <si>
    <t>West Baden Police Department, Indiana State Police</t>
  </si>
  <si>
    <t>Lucas Markus</t>
  </si>
  <si>
    <t>N 2nd St</t>
  </si>
  <si>
    <t>Girardville</t>
  </si>
  <si>
    <t>Curtis Meyer</t>
  </si>
  <si>
    <t>500 N Mentzer St</t>
  </si>
  <si>
    <t>Mitchell</t>
  </si>
  <si>
    <t>SD</t>
  </si>
  <si>
    <t>Mitchell Police Division</t>
  </si>
  <si>
    <t>Sully Lanier</t>
  </si>
  <si>
    <t>100 Couch Ct</t>
  </si>
  <si>
    <t>Springtown</t>
  </si>
  <si>
    <t>Parker County Sheriff's Department</t>
  </si>
  <si>
    <t>Luis Wenceslao</t>
  </si>
  <si>
    <t>400 E Philadelphia St</t>
  </si>
  <si>
    <t>Manuel Ornelas</t>
  </si>
  <si>
    <t>3200 Ladoga Ave</t>
  </si>
  <si>
    <t>Lavante Biggs</t>
  </si>
  <si>
    <t>1700 Angier Ave</t>
  </si>
  <si>
    <t>Durham</t>
  </si>
  <si>
    <t>Durham Police Department</t>
  </si>
  <si>
    <t>Angelo Perry</t>
  </si>
  <si>
    <t>Lynnhaven Pkwy and Salem Rd</t>
  </si>
  <si>
    <t>Virginia Beach</t>
  </si>
  <si>
    <t>Virginia Beach Police Department</t>
  </si>
  <si>
    <t>India Kager</t>
  </si>
  <si>
    <t>Carlos Yero</t>
  </si>
  <si>
    <t>2482 SW 3rd St</t>
  </si>
  <si>
    <t>Mohamed Ibrahim</t>
  </si>
  <si>
    <t>2800 Holly St</t>
  </si>
  <si>
    <t>Ben CdeBaca</t>
  </si>
  <si>
    <t>460 Nm Highway 528</t>
  </si>
  <si>
    <t>Bernalillo</t>
  </si>
  <si>
    <t>Bernaillo Police Department</t>
  </si>
  <si>
    <t>Richard Cosentino</t>
  </si>
  <si>
    <t>243 Smith St</t>
  </si>
  <si>
    <t>Providence</t>
  </si>
  <si>
    <t>RI</t>
  </si>
  <si>
    <t>Providence Police Department</t>
  </si>
  <si>
    <t>Casimero 'Shane' Casillas</t>
  </si>
  <si>
    <t>Clovis Ave and E Lansing Way</t>
  </si>
  <si>
    <t>Wayne Wheeler</t>
  </si>
  <si>
    <t>8500 Whitcomb Ave</t>
  </si>
  <si>
    <t>Lathrup Village Police Department</t>
  </si>
  <si>
    <t>William Verrett</t>
  </si>
  <si>
    <t>1209 E Park St</t>
  </si>
  <si>
    <t>Tristan Vent</t>
  </si>
  <si>
    <t>Davis Rd and Wilbur St</t>
  </si>
  <si>
    <t>Fairbanks</t>
  </si>
  <si>
    <t>Fairbanks Police Department, Alaska State Troopers</t>
  </si>
  <si>
    <t>Jordn Miller</t>
  </si>
  <si>
    <t>1000 Abington Rd</t>
  </si>
  <si>
    <t>Akron</t>
  </si>
  <si>
    <t>Springfield Township Police Department</t>
  </si>
  <si>
    <t>Vincent Perdue</t>
  </si>
  <si>
    <t>Old Richardson Hwy and Dennis Rd</t>
  </si>
  <si>
    <t>North Pole</t>
  </si>
  <si>
    <t>Alaska State Troopers and Fairbanks Police Department</t>
  </si>
  <si>
    <t>William Chau</t>
  </si>
  <si>
    <t>3900 Glen Way</t>
  </si>
  <si>
    <t>El Monte</t>
  </si>
  <si>
    <t>El Monte Police Department</t>
  </si>
  <si>
    <t>Tyrone Holman</t>
  </si>
  <si>
    <t>Monroe Ave and E 44th St</t>
  </si>
  <si>
    <t>Dustin Kuik</t>
  </si>
  <si>
    <t>1978 Holmgren Wayâ€‹</t>
  </si>
  <si>
    <t>Ashwaubenon Department of Public Safety</t>
  </si>
  <si>
    <t>Austin Reid</t>
  </si>
  <si>
    <t>S Lee Ave and Chestnut St</t>
  </si>
  <si>
    <t>Lodi</t>
  </si>
  <si>
    <t>Lodi Police Department</t>
  </si>
  <si>
    <t>Santino Burce</t>
  </si>
  <si>
    <t>Valley Blvd and Juniper Ave</t>
  </si>
  <si>
    <t>Eddie Tapia</t>
  </si>
  <si>
    <t>9243 Lakewood Blvd</t>
  </si>
  <si>
    <t>Downey</t>
  </si>
  <si>
    <t>Brandon Foy</t>
  </si>
  <si>
    <t>4500 Inland Dr E</t>
  </si>
  <si>
    <t>Indiana State Police</t>
  </si>
  <si>
    <t>Tian Ma</t>
  </si>
  <si>
    <t>301 Swan St</t>
  </si>
  <si>
    <t>Potsdam</t>
  </si>
  <si>
    <t>Potsdam Police Department</t>
  </si>
  <si>
    <t>Phillip Pfleghardt</t>
  </si>
  <si>
    <t>Lowell Blvd and W 144th Ave</t>
  </si>
  <si>
    <t>Broomfield</t>
  </si>
  <si>
    <t>Broomfield Police Department</t>
  </si>
  <si>
    <t>Highland Ave and W 6th St</t>
  </si>
  <si>
    <t>Federal Bureau of Investigation</t>
  </si>
  <si>
    <t>Derek Davis</t>
  </si>
  <si>
    <t>W 8th St and Woodlawn Ave</t>
  </si>
  <si>
    <t>Sylacauga</t>
  </si>
  <si>
    <t>Talladega County Sheriff's Office</t>
  </si>
  <si>
    <t>Jack Stevens Jr</t>
  </si>
  <si>
    <t>8105 Ball Camp Pike</t>
  </si>
  <si>
    <t>Knoxville</t>
  </si>
  <si>
    <t>Knox County Sheriff's Office Swat team</t>
  </si>
  <si>
    <t>Anthony Camacho</t>
  </si>
  <si>
    <t>N Cactus Ave and W Rosewood St</t>
  </si>
  <si>
    <t>Rialto</t>
  </si>
  <si>
    <t>Rialto Police Department</t>
  </si>
  <si>
    <t>Martin Hammen</t>
  </si>
  <si>
    <t>1000 Hwy 22</t>
  </si>
  <si>
    <t>Wellman</t>
  </si>
  <si>
    <t>Clifford Butler Jr</t>
  </si>
  <si>
    <t>18533 Old US Hwy 81</t>
  </si>
  <si>
    <t>Pond Creek</t>
  </si>
  <si>
    <t>Grant County Sheriff's Office</t>
  </si>
  <si>
    <t>Jeffrey Brooks</t>
  </si>
  <si>
    <t>Clute</t>
  </si>
  <si>
    <t>Mineola Police Department</t>
  </si>
  <si>
    <t>David Powell Jr</t>
  </si>
  <si>
    <t>700 Armory Rd</t>
  </si>
  <si>
    <t>Barstow</t>
  </si>
  <si>
    <t>Barstow Police Department</t>
  </si>
  <si>
    <t>Joseph Johnson-Shanks</t>
  </si>
  <si>
    <t>I-24</t>
  </si>
  <si>
    <t>Eddyville</t>
  </si>
  <si>
    <t>Florencio Chaidez</t>
  </si>
  <si>
    <t>Parthenia St and Cedros Ave</t>
  </si>
  <si>
    <t>Jorge Suarez-Ruiz</t>
  </si>
  <si>
    <t>16020 SW 42nd Terrace</t>
  </si>
  <si>
    <t>Tyrone Bass</t>
  </si>
  <si>
    <t>E St Bernard Hwy and Andres St</t>
  </si>
  <si>
    <t>Chalmette</t>
  </si>
  <si>
    <t>St Bernard Sheriff's Office</t>
  </si>
  <si>
    <t>Bobby Anderson</t>
  </si>
  <si>
    <t>4400 Lee St</t>
  </si>
  <si>
    <t>Alexandria</t>
  </si>
  <si>
    <t>US Marshals violent offender taskforce</t>
  </si>
  <si>
    <t>Carlos Wilhelm</t>
  </si>
  <si>
    <t>4100 Willimet St</t>
  </si>
  <si>
    <t>Lawrence Price</t>
  </si>
  <si>
    <t>Dug Hill Rd</t>
  </si>
  <si>
    <t>Brodhead</t>
  </si>
  <si>
    <t>Kentucky State Police, Rockcastle County Sheriff's Department</t>
  </si>
  <si>
    <t>Mark Gary</t>
  </si>
  <si>
    <t>Shock Rd and Dale Rd</t>
  </si>
  <si>
    <t>Scott Beech</t>
  </si>
  <si>
    <t>County Road 34</t>
  </si>
  <si>
    <t>Washington County</t>
  </si>
  <si>
    <t>Nicholas Johnson</t>
  </si>
  <si>
    <t>Barstow Fwy</t>
  </si>
  <si>
    <t>San Bernardino</t>
  </si>
  <si>
    <t>Gregory Herrell</t>
  </si>
  <si>
    <t>Freeman Loop</t>
  </si>
  <si>
    <t>Cumberland Furnace</t>
  </si>
  <si>
    <t>Dickson County Sheriff's Office</t>
  </si>
  <si>
    <t>Cecil Lacy Jr</t>
  </si>
  <si>
    <t>6400 Marine View Dr</t>
  </si>
  <si>
    <t>Tulalip Tribal Police Department, Snohomish County Sheriff's Office</t>
  </si>
  <si>
    <t>Lucien Rolland</t>
  </si>
  <si>
    <t>Gause Blvd and I-10</t>
  </si>
  <si>
    <t>Sildell</t>
  </si>
  <si>
    <t>St Tammany Parish Sheriff's Office, Slidell Police Department, Louisiana State Police</t>
  </si>
  <si>
    <t>Jerrald Wright</t>
  </si>
  <si>
    <t>800 W Washington St</t>
  </si>
  <si>
    <t>Shelbyville</t>
  </si>
  <si>
    <t>Shelbyville Police Department, Shelby County Sheriffâ€™s Department</t>
  </si>
  <si>
    <t>Kimberly Bedford</t>
  </si>
  <si>
    <t>1200 Pipestone Rd</t>
  </si>
  <si>
    <t>Benton Harbor</t>
  </si>
  <si>
    <t>Benton Charter Township Police Department</t>
  </si>
  <si>
    <t>Michael Pierce</t>
  </si>
  <si>
    <t>1700 Park Rd</t>
  </si>
  <si>
    <t>Harrisonburg</t>
  </si>
  <si>
    <t>Harrisonburg Police Department</t>
  </si>
  <si>
    <t>William Spaits</t>
  </si>
  <si>
    <t>2040 California Ave</t>
  </si>
  <si>
    <t>Sand City</t>
  </si>
  <si>
    <t>Sand City Police Department</t>
  </si>
  <si>
    <t>Tina Money</t>
  </si>
  <si>
    <t>Timothy Wagner</t>
  </si>
  <si>
    <t>Florida Hwy 40 and County Rd 3</t>
  </si>
  <si>
    <t>Barberville</t>
  </si>
  <si>
    <t>Dominic Fuller</t>
  </si>
  <si>
    <t>Dixie Hwy</t>
  </si>
  <si>
    <t>Auburndale</t>
  </si>
  <si>
    <t>Polk County Sheriff's Office</t>
  </si>
  <si>
    <t>Omar Ali</t>
  </si>
  <si>
    <t>700 Canton Rd</t>
  </si>
  <si>
    <t>Akron Police Department</t>
  </si>
  <si>
    <t>Gerardo Ramirez</t>
  </si>
  <si>
    <t>10830 Stone Canyon Rd</t>
  </si>
  <si>
    <t>Steven McKenney</t>
  </si>
  <si>
    <t>US-82</t>
  </si>
  <si>
    <t>Paris</t>
  </si>
  <si>
    <t>Dante Osborne</t>
  </si>
  <si>
    <t>I-580</t>
  </si>
  <si>
    <t>San Leandro</t>
  </si>
  <si>
    <t>Alameda County Sheriff's Office</t>
  </si>
  <si>
    <t>Tim Torngren</t>
  </si>
  <si>
    <t>6700 Odessa Way</t>
  </si>
  <si>
    <t>Anderson</t>
  </si>
  <si>
    <t>Shasta County Sheriff's Office</t>
  </si>
  <si>
    <t>Joel Smith</t>
  </si>
  <si>
    <t>148 W John Sims Pkwy</t>
  </si>
  <si>
    <t>Niceville</t>
  </si>
  <si>
    <t>Okaloosa County Sheriff's Office</t>
  </si>
  <si>
    <t>Donaven Anderson</t>
  </si>
  <si>
    <t>100 Spur Ranch Ave</t>
  </si>
  <si>
    <t>Jeremy McDole</t>
  </si>
  <si>
    <t>S Scott St and Tulip St</t>
  </si>
  <si>
    <t>Wilmington Police Department</t>
  </si>
  <si>
    <t>Keith McLeod</t>
  </si>
  <si>
    <t>47 Main St</t>
  </si>
  <si>
    <t>Reisterstown</t>
  </si>
  <si>
    <t>Joseph Khammash</t>
  </si>
  <si>
    <t>1300 Eldorado Pkwy</t>
  </si>
  <si>
    <t>McKinney</t>
  </si>
  <si>
    <t>McKinney Police Department</t>
  </si>
  <si>
    <t>Robert Berger</t>
  </si>
  <si>
    <t>838 Roberta St</t>
  </si>
  <si>
    <t>Kenneth Pinter Jr</t>
  </si>
  <si>
    <t>12000 Comers Rock Rd</t>
  </si>
  <si>
    <t>Troutdale</t>
  </si>
  <si>
    <t>Grayson County Sheriff's Office</t>
  </si>
  <si>
    <t>Patrick O'Grady</t>
  </si>
  <si>
    <t>700 Legend Oak Dr</t>
  </si>
  <si>
    <t>Fountain</t>
  </si>
  <si>
    <t>Fountain Police Department</t>
  </si>
  <si>
    <t>Ernesto Lopez</t>
  </si>
  <si>
    <t>11200 SW 197th St</t>
  </si>
  <si>
    <t>Ronny Bowling</t>
  </si>
  <si>
    <t>S Emerson Ave and E Southport Rd</t>
  </si>
  <si>
    <t>Philip Quinn</t>
  </si>
  <si>
    <t>600 S Canton St</t>
  </si>
  <si>
    <t>Jeffrey Blood</t>
  </si>
  <si>
    <t>9200 S Steven Trail</t>
  </si>
  <si>
    <t>Wilhoit</t>
  </si>
  <si>
    <t>James Anderson</t>
  </si>
  <si>
    <t>906 N Central Park Ave</t>
  </si>
  <si>
    <t>William Lemmon</t>
  </si>
  <si>
    <t>North Main St</t>
  </si>
  <si>
    <t>Kylie Lindsey</t>
  </si>
  <si>
    <t>US-27</t>
  </si>
  <si>
    <t>Georgia State Patrol</t>
  </si>
  <si>
    <t>Isabella Chinchilla</t>
  </si>
  <si>
    <t>Anthony McKinney</t>
  </si>
  <si>
    <t>6600 Maplewood Dr</t>
  </si>
  <si>
    <t>East Baton Rouge Sheriff's Office</t>
  </si>
  <si>
    <t>Alejandro Lerma</t>
  </si>
  <si>
    <t>W Jefferson Ave</t>
  </si>
  <si>
    <t>Lovington</t>
  </si>
  <si>
    <t>Lovington Police Department</t>
  </si>
  <si>
    <t>Norma Guzman</t>
  </si>
  <si>
    <t>2100 S San Pedro St</t>
  </si>
  <si>
    <t>Christopher Shell</t>
  </si>
  <si>
    <t>Cochran Dr</t>
  </si>
  <si>
    <t>Rossvile</t>
  </si>
  <si>
    <t>Walker County Sheriff's Office</t>
  </si>
  <si>
    <t>Victor Coronado-Martinez</t>
  </si>
  <si>
    <t>600 Robinson Rd</t>
  </si>
  <si>
    <t>Ponder</t>
  </si>
  <si>
    <t>Ponder Police Department</t>
  </si>
  <si>
    <t>Alberto Hernandez</t>
  </si>
  <si>
    <t>1100 W San Ysidro Blvd</t>
  </si>
  <si>
    <t>Junior Prosper</t>
  </si>
  <si>
    <t>I-95 and NW 119th St</t>
  </si>
  <si>
    <t>North Miami</t>
  </si>
  <si>
    <t>Patrick Lundstrom</t>
  </si>
  <si>
    <t>20 Signal Dr</t>
  </si>
  <si>
    <t>Rapid City</t>
  </si>
  <si>
    <t>Rapid City Police Department</t>
  </si>
  <si>
    <t>Brandon Johnson</t>
  </si>
  <si>
    <t>W Virginia Turnpike</t>
  </si>
  <si>
    <t>Beckley</t>
  </si>
  <si>
    <t>Robert Christen</t>
  </si>
  <si>
    <t>500 Watkins St</t>
  </si>
  <si>
    <t>Mora</t>
  </si>
  <si>
    <t>Kanabec County Sheriff's Office</t>
  </si>
  <si>
    <t>David Diaz</t>
  </si>
  <si>
    <t>October</t>
  </si>
  <si>
    <t>Ave Del Sol</t>
  </si>
  <si>
    <t>Sierra Vista</t>
  </si>
  <si>
    <t>Cochise County Sheriffâ€™s Office</t>
  </si>
  <si>
    <t>Christian Pena</t>
  </si>
  <si>
    <t>200 S Linden Ave</t>
  </si>
  <si>
    <t>Phyllis Jepsen</t>
  </si>
  <si>
    <t>18000 SW Shaw St</t>
  </si>
  <si>
    <t>Matthew Dobbins</t>
  </si>
  <si>
    <t>14800 Xit Trail</t>
  </si>
  <si>
    <t>Amarillo</t>
  </si>
  <si>
    <t>Randall County Sheriff's Office</t>
  </si>
  <si>
    <t>James Byrd</t>
  </si>
  <si>
    <t>Sepulveda Blvd and Victory Blvd</t>
  </si>
  <si>
    <t>Eric Edgell</t>
  </si>
  <si>
    <t>2nd St</t>
  </si>
  <si>
    <t>Muscle Shoals</t>
  </si>
  <si>
    <t>Muscle Shoals Police Department, Sheffield Police Department</t>
  </si>
  <si>
    <t>Jeffery McCallum</t>
  </si>
  <si>
    <t>3500 W Grenshaw St</t>
  </si>
  <si>
    <t>Rodney Jencsik</t>
  </si>
  <si>
    <t>Freddie Ave</t>
  </si>
  <si>
    <t>Woodbridge Township</t>
  </si>
  <si>
    <t>Woodbridge Police Department</t>
  </si>
  <si>
    <t>Charles Pettit Jr</t>
  </si>
  <si>
    <t>6420 Southeast 15th Street</t>
  </si>
  <si>
    <t>Midwest City</t>
  </si>
  <si>
    <t>James Dunaway</t>
  </si>
  <si>
    <t>W Redbud Dr and Arcadia St</t>
  </si>
  <si>
    <t>Hurst</t>
  </si>
  <si>
    <t>Hurst Police Department</t>
  </si>
  <si>
    <t>Donald Miller II</t>
  </si>
  <si>
    <t>Scott St and Olivier St</t>
  </si>
  <si>
    <t>Monterey</t>
  </si>
  <si>
    <t>Monterey Police Department</t>
  </si>
  <si>
    <t>Amado Lago</t>
  </si>
  <si>
    <t>600 Mercury St</t>
  </si>
  <si>
    <t>West Palm Beach</t>
  </si>
  <si>
    <t>Palm Beach County Sheriff's Office</t>
  </si>
  <si>
    <t>Margaret Wagner</t>
  </si>
  <si>
    <t>44000 Jacob Court</t>
  </si>
  <si>
    <t>Aguanga</t>
  </si>
  <si>
    <t>Gary Boitano</t>
  </si>
  <si>
    <t>6400 Cardinal Ln</t>
  </si>
  <si>
    <t>Howard County Police Department</t>
  </si>
  <si>
    <t>Travis Quay</t>
  </si>
  <si>
    <t>8000 Townline Rd</t>
  </si>
  <si>
    <t>Lakeview</t>
  </si>
  <si>
    <t>William Combs</t>
  </si>
  <si>
    <t>Snow Cap Ave</t>
  </si>
  <si>
    <t>Pinon Hills</t>
  </si>
  <si>
    <t>San Berardino County Sheriff's Department</t>
  </si>
  <si>
    <t>Richard Love</t>
  </si>
  <si>
    <t>1750 Boston Post Rd</t>
  </si>
  <si>
    <t>Old Saybrook</t>
  </si>
  <si>
    <t>Connecticut State Police</t>
  </si>
  <si>
    <t>Anthony Aguilar</t>
  </si>
  <si>
    <t>4400 Yender Ave</t>
  </si>
  <si>
    <t>Lisle</t>
  </si>
  <si>
    <t>Lisle Police Department</t>
  </si>
  <si>
    <t>Christopher Whitmarsh</t>
  </si>
  <si>
    <t>Balch St</t>
  </si>
  <si>
    <t>Beverly Police Department</t>
  </si>
  <si>
    <t>Joe Ortiz</t>
  </si>
  <si>
    <t>W 5th St and Interocean Ave</t>
  </si>
  <si>
    <t>Kevin Lau</t>
  </si>
  <si>
    <t>737 Contour Dr</t>
  </si>
  <si>
    <t>Lake Charles</t>
  </si>
  <si>
    <t>Lake Charles Police Department</t>
  </si>
  <si>
    <t>Bernard Powers</t>
  </si>
  <si>
    <t>159 Carver Rd</t>
  </si>
  <si>
    <t>Taylors</t>
  </si>
  <si>
    <t>Robert Medellin</t>
  </si>
  <si>
    <t>5200 W 40th St</t>
  </si>
  <si>
    <t>Ector County Sheriff's Office</t>
  </si>
  <si>
    <t>Rudolph Smith</t>
  </si>
  <si>
    <t>Union St</t>
  </si>
  <si>
    <t>Brookhaven</t>
  </si>
  <si>
    <t>Brookhaven Police Department</t>
  </si>
  <si>
    <t>Jason Day</t>
  </si>
  <si>
    <t>SW Sheridan Rd and SW I Ave</t>
  </si>
  <si>
    <t>Lawton</t>
  </si>
  <si>
    <t>Lawton Police Department</t>
  </si>
  <si>
    <t>Leslie Portis Jr</t>
  </si>
  <si>
    <t>US-31</t>
  </si>
  <si>
    <t>Evergreen</t>
  </si>
  <si>
    <t>Conecuh County Sheriff's Office, Alabama Department of Public Safety</t>
  </si>
  <si>
    <t>Samuel Villarreal</t>
  </si>
  <si>
    <t>900 Shadow Palm Ave</t>
  </si>
  <si>
    <t>Indio</t>
  </si>
  <si>
    <t>Indio Police Department</t>
  </si>
  <si>
    <t>Michael Clark</t>
  </si>
  <si>
    <t>3 Geary Plaza</t>
  </si>
  <si>
    <t>Seaside</t>
  </si>
  <si>
    <t>Seaside Police Department</t>
  </si>
  <si>
    <t>Michelle Burg</t>
  </si>
  <si>
    <t>Tamiami Trail East</t>
  </si>
  <si>
    <t>Naples</t>
  </si>
  <si>
    <t>Collier County Sheriff's Office</t>
  </si>
  <si>
    <t>Brent Brannon</t>
  </si>
  <si>
    <t>Cartersville</t>
  </si>
  <si>
    <t>Emerson Police Department</t>
  </si>
  <si>
    <t>Herbert Benitez</t>
  </si>
  <si>
    <t>Market St and 8th St</t>
  </si>
  <si>
    <t>Jonathan PeÃ±a</t>
  </si>
  <si>
    <t>Santa Monica Blvd and San Vicente Blvd</t>
  </si>
  <si>
    <t>West Hollywood</t>
  </si>
  <si>
    <t>Jorge Tapia</t>
  </si>
  <si>
    <t>SW 137th Ave and SW 280th St</t>
  </si>
  <si>
    <t>Linda Lush</t>
  </si>
  <si>
    <t>S Jones Blvd and W Spring Mountain Rd</t>
  </si>
  <si>
    <t>Kaleb Alexander</t>
  </si>
  <si>
    <t>2660 Noe Bixby Rd</t>
  </si>
  <si>
    <t>Michael Brennan</t>
  </si>
  <si>
    <t>I-480</t>
  </si>
  <si>
    <t>Parma Police Deparment, Parma Heighs Police Department, Brooklyn Police Department</t>
  </si>
  <si>
    <t>Martin Ryans</t>
  </si>
  <si>
    <t>7844 W Tidwell Rd</t>
  </si>
  <si>
    <t>Robert Burgess Jr</t>
  </si>
  <si>
    <t>11500 NE 120th St</t>
  </si>
  <si>
    <t>Kirkland</t>
  </si>
  <si>
    <t>Kirkland Police Department</t>
  </si>
  <si>
    <t>Johnny Rangel</t>
  </si>
  <si>
    <t>800 Ashcomb Dr</t>
  </si>
  <si>
    <t>La Puente</t>
  </si>
  <si>
    <t>Ricky Ball</t>
  </si>
  <si>
    <t>21st St N and 15th Ave N</t>
  </si>
  <si>
    <t>Jeffery Womack</t>
  </si>
  <si>
    <t>913 Panama St</t>
  </si>
  <si>
    <t>Gino Paredes</t>
  </si>
  <si>
    <t>4000 E Briggsmore Ave</t>
  </si>
  <si>
    <t>Modesto Police Department</t>
  </si>
  <si>
    <t>Rayshaun Cole</t>
  </si>
  <si>
    <t>1310 Santa Rita E</t>
  </si>
  <si>
    <t>Chula Vista</t>
  </si>
  <si>
    <t>US Immigration and Customs Enforcement</t>
  </si>
  <si>
    <t>Dequan Williams</t>
  </si>
  <si>
    <t>1000 Kelly Dr</t>
  </si>
  <si>
    <t>York</t>
  </si>
  <si>
    <t>York Police Department</t>
  </si>
  <si>
    <t>Paterson Brown Jr</t>
  </si>
  <si>
    <t>7559 Midlothian Turnpike</t>
  </si>
  <si>
    <t>Midlothian</t>
  </si>
  <si>
    <t>Krikor Ekizian</t>
  </si>
  <si>
    <t>4600 N Fisher Ave</t>
  </si>
  <si>
    <t>Corey Jones</t>
  </si>
  <si>
    <t>PGA Blvd and Interstate 95</t>
  </si>
  <si>
    <t>Palm Beach Gardens</t>
  </si>
  <si>
    <t>Palm Beach Gardens Police Department</t>
  </si>
  <si>
    <t>Dion Ramirez</t>
  </si>
  <si>
    <t>400 W 111th St</t>
  </si>
  <si>
    <t>Lamontez Jones</t>
  </si>
  <si>
    <t>6th Ave and F St</t>
  </si>
  <si>
    <t>Jonathan Gossman</t>
  </si>
  <si>
    <t>3200 Ravenwood Terrace NW</t>
  </si>
  <si>
    <t>Cedar Rapids</t>
  </si>
  <si>
    <t>Cedar Rapids Police Department</t>
  </si>
  <si>
    <t>Kenneth Schick</t>
  </si>
  <si>
    <t>11651 S Jordan Rd</t>
  </si>
  <si>
    <t>Wakarusa</t>
  </si>
  <si>
    <t>Osage County Sheriff's Office</t>
  </si>
  <si>
    <t>Roger Hall</t>
  </si>
  <si>
    <t>1300 Hurstbourne Pkwy</t>
  </si>
  <si>
    <t>Jeffersontown Police Department</t>
  </si>
  <si>
    <t>Darien Greenwood</t>
  </si>
  <si>
    <t>Mandeville</t>
  </si>
  <si>
    <t>St Tammany Parish Sheriff's Office</t>
  </si>
  <si>
    <t>Joel Lopes</t>
  </si>
  <si>
    <t>Elephant Butte Dam</t>
  </si>
  <si>
    <t>Truth or Consequences</t>
  </si>
  <si>
    <t>Sierra County Sheriff's Office</t>
  </si>
  <si>
    <t>Miguel Galena</t>
  </si>
  <si>
    <t>200 East First Street</t>
  </si>
  <si>
    <t>Calexico</t>
  </si>
  <si>
    <t>US Customs and Border Protection</t>
  </si>
  <si>
    <t>Ryan Rodriguez</t>
  </si>
  <si>
    <t>5000 Ave 309</t>
  </si>
  <si>
    <t>Tulare County Sheriff's Department</t>
  </si>
  <si>
    <t>Timothy Arnold</t>
  </si>
  <si>
    <t>1400 Hidden Valley Dr SE</t>
  </si>
  <si>
    <t>Kentwood</t>
  </si>
  <si>
    <t>Kentwood Police Department</t>
  </si>
  <si>
    <t>Mario Perdigone</t>
  </si>
  <si>
    <t>Leopard St</t>
  </si>
  <si>
    <t>Corpus Christi</t>
  </si>
  <si>
    <t>Corpus Christi Police Department</t>
  </si>
  <si>
    <t>Adriene Ludd</t>
  </si>
  <si>
    <t>Cypress Ave</t>
  </si>
  <si>
    <t>Carmichael</t>
  </si>
  <si>
    <t>Sacramento County Sheriff's Department</t>
  </si>
  <si>
    <t>Lawrence Green</t>
  </si>
  <si>
    <t>451 Clyde Fant Pkwy</t>
  </si>
  <si>
    <t>Stephen Brock</t>
  </si>
  <si>
    <t>1138 Nealy Creek Rd</t>
  </si>
  <si>
    <t>Pine Top</t>
  </si>
  <si>
    <t>Bendetta 'Lynn' Miller</t>
  </si>
  <si>
    <t>Bute Rd</t>
  </si>
  <si>
    <t>Uniontown</t>
  </si>
  <si>
    <t>Jon Ployhar</t>
  </si>
  <si>
    <t>Sterling Hwy</t>
  </si>
  <si>
    <t>Sterling</t>
  </si>
  <si>
    <t>Alaska State Troopers</t>
  </si>
  <si>
    <t>Juan Ulloa</t>
  </si>
  <si>
    <t>E La Cadena Dr and Iowa Ave</t>
  </si>
  <si>
    <t>Riverside</t>
  </si>
  <si>
    <t>Dominic Hutchinson</t>
  </si>
  <si>
    <t>68200 33rd Ave</t>
  </si>
  <si>
    <t>Cathedral City</t>
  </si>
  <si>
    <t>Cathedral City Police Department</t>
  </si>
  <si>
    <t>Rolly Thomas</t>
  </si>
  <si>
    <t>1518 NE 43rd Ln</t>
  </si>
  <si>
    <t>Cape Coral</t>
  </si>
  <si>
    <t>Cape Coral Police Department</t>
  </si>
  <si>
    <t>John Turner</t>
  </si>
  <si>
    <t>1600 Carver Mill Rd</t>
  </si>
  <si>
    <t>Talking Rock</t>
  </si>
  <si>
    <t>Pickens County Sheriff's Office</t>
  </si>
  <si>
    <t>Arthur West Jr</t>
  </si>
  <si>
    <t>2800 Pinkerton Ln</t>
  </si>
  <si>
    <t>Zanesville</t>
  </si>
  <si>
    <t>Muskingum County Sheriff's Office</t>
  </si>
  <si>
    <t>Darren Fude</t>
  </si>
  <si>
    <t>6107 236th Ave</t>
  </si>
  <si>
    <t>Kenosha County Sheriff's Department</t>
  </si>
  <si>
    <t>Marquesha McMillan</t>
  </si>
  <si>
    <t>7700 Georgia Ave NW</t>
  </si>
  <si>
    <t>Washington Metropolitan Police Department</t>
  </si>
  <si>
    <t>Kobvey Igbuhay</t>
  </si>
  <si>
    <t>N Dale Mabry Hwy and W Waters Ave</t>
  </si>
  <si>
    <t>Kevin Brunson</t>
  </si>
  <si>
    <t>1300 E Patrick St</t>
  </si>
  <si>
    <t>Frederick</t>
  </si>
  <si>
    <t>Omar Lopez</t>
  </si>
  <si>
    <t>Kensington Ave and Huntingdon St</t>
  </si>
  <si>
    <t>Southeastern Pennsylvania Transportation Authority Police Department</t>
  </si>
  <si>
    <t>Anthony Ashford</t>
  </si>
  <si>
    <t>4800 N Harbor Dr</t>
  </si>
  <si>
    <t>San Diego Harbor Police Department</t>
  </si>
  <si>
    <t>Tyrie Cuyler</t>
  </si>
  <si>
    <t>37th St Connector and Ogeechee Rd</t>
  </si>
  <si>
    <t>Savannah-Chatham Metropolitan Police Department</t>
  </si>
  <si>
    <t>Jerry Graham Jr</t>
  </si>
  <si>
    <t>200 Century St</t>
  </si>
  <si>
    <t>Ricky Keeton</t>
  </si>
  <si>
    <t>60021 Sizemore Rd</t>
  </si>
  <si>
    <t>Smithville</t>
  </si>
  <si>
    <t>Monroe County Sheriff's Office</t>
  </si>
  <si>
    <t>Andrew Dehart</t>
  </si>
  <si>
    <t>Dennis L. Edwards Tunnel</t>
  </si>
  <si>
    <t>Forest Grove</t>
  </si>
  <si>
    <t>Jasper Adams</t>
  </si>
  <si>
    <t>I-5</t>
  </si>
  <si>
    <t>Larry Busby</t>
  </si>
  <si>
    <t>688 NE 368th Ave</t>
  </si>
  <si>
    <t>Old Town</t>
  </si>
  <si>
    <t>Dixie County Sheriff's Office</t>
  </si>
  <si>
    <t>Deaunte Bell</t>
  </si>
  <si>
    <t>2730 Brandy Dr</t>
  </si>
  <si>
    <t>Allen Swader</t>
  </si>
  <si>
    <t>200 N Park St</t>
  </si>
  <si>
    <t>Hohenwald</t>
  </si>
  <si>
    <t>Hohenwald Police Department, Lewis County Sheriff's Department</t>
  </si>
  <si>
    <t>Floyd Cook</t>
  </si>
  <si>
    <t>6800 KY-61</t>
  </si>
  <si>
    <t>Burkesville</t>
  </si>
  <si>
    <t>Kentucky State Police, United States Marshals Service</t>
  </si>
  <si>
    <t>Daniel Nole</t>
  </si>
  <si>
    <t>22279 N Four Mile Rd</t>
  </si>
  <si>
    <t>Fort Gibson</t>
  </si>
  <si>
    <t>Cherokee County Sheriff's Office</t>
  </si>
  <si>
    <t>Mario Martinez</t>
  </si>
  <si>
    <t>N Town E Blvd and I-635</t>
  </si>
  <si>
    <t>Mesquite</t>
  </si>
  <si>
    <t>Mesquite Police Department, Texas Department of Public Safety</t>
  </si>
  <si>
    <t>Tony Berry</t>
  </si>
  <si>
    <t>13630 Veterans Memorial Dr</t>
  </si>
  <si>
    <t>Bennie Lee Tignor</t>
  </si>
  <si>
    <t>400 Comanchee Dr</t>
  </si>
  <si>
    <t>Opelika</t>
  </si>
  <si>
    <t>Opelika Police Department</t>
  </si>
  <si>
    <t>Noah Harpham</t>
  </si>
  <si>
    <t>E Platte Ave</t>
  </si>
  <si>
    <t>Colorado Springs</t>
  </si>
  <si>
    <t>Colorado Springs Police Department</t>
  </si>
  <si>
    <t>Killian Oâ€™Quinn</t>
  </si>
  <si>
    <t>November</t>
  </si>
  <si>
    <t>4th Street and Q Street</t>
  </si>
  <si>
    <t>Eureka</t>
  </si>
  <si>
    <t>Alonzo Smith</t>
  </si>
  <si>
    <t>2300 Good Hope Rd SE</t>
  </si>
  <si>
    <t>Special police, Washington DC</t>
  </si>
  <si>
    <t>Jack Yantis</t>
  </si>
  <si>
    <t>US-95</t>
  </si>
  <si>
    <t>Council</t>
  </si>
  <si>
    <t>Adams County Sheriff's Office</t>
  </si>
  <si>
    <t>Luverne Christensen</t>
  </si>
  <si>
    <t>500 Harmony Ln SW</t>
  </si>
  <si>
    <t>Hutchinson Police Department, McLeod County Sheriff's Office, Minnesota State Patrol</t>
  </si>
  <si>
    <t>James Covington Jr</t>
  </si>
  <si>
    <t>2800 Gainesville St SE</t>
  </si>
  <si>
    <t>Prince George's County Police Department, Forest Heights Police Department</t>
  </si>
  <si>
    <t>Matthew Colligan</t>
  </si>
  <si>
    <t>200 Lakeshore Dr</t>
  </si>
  <si>
    <t>Klamath Falls</t>
  </si>
  <si>
    <t>Klamath County Sheriff's Office</t>
  </si>
  <si>
    <t>Jeremy Mardis</t>
  </si>
  <si>
    <t>Martin Luther King Dr</t>
  </si>
  <si>
    <t>Marksville</t>
  </si>
  <si>
    <t>Ward 2 city marshals</t>
  </si>
  <si>
    <t>Faisal Mohammad</t>
  </si>
  <si>
    <t>5200 Lake Rd</t>
  </si>
  <si>
    <t>Merced</t>
  </si>
  <si>
    <t>University of California Police Department</t>
  </si>
  <si>
    <t>Timothy Smith</t>
  </si>
  <si>
    <t>Grand Ave and Jewell St</t>
  </si>
  <si>
    <t>Joseph Tyndall</t>
  </si>
  <si>
    <t>2000 E Kearney St</t>
  </si>
  <si>
    <t>Drew St and Nettleton St</t>
  </si>
  <si>
    <t>Jacob Hohman</t>
  </si>
  <si>
    <t>10100 Puttington Dr</t>
  </si>
  <si>
    <t>Lakeshire</t>
  </si>
  <si>
    <t>Lakeshire Police Department, St Louis County Police Department</t>
  </si>
  <si>
    <t>James Bigley</t>
  </si>
  <si>
    <t>Oklahoma Hwy 20</t>
  </si>
  <si>
    <t>Hominy</t>
  </si>
  <si>
    <t>Skiatook Police Department</t>
  </si>
  <si>
    <t>Laura Lemieux</t>
  </si>
  <si>
    <t>Whisper Way</t>
  </si>
  <si>
    <t>Goose Creek</t>
  </si>
  <si>
    <t>Berkeley County Sheriff's Office</t>
  </si>
  <si>
    <t>David Romanoski</t>
  </si>
  <si>
    <t>1043 Charles Ave</t>
  </si>
  <si>
    <t>Monongalia County Sheriffâ€™s Office</t>
  </si>
  <si>
    <t>Raymond Davis</t>
  </si>
  <si>
    <t>500 Tradewinds Dr</t>
  </si>
  <si>
    <t>DeLand Police Department</t>
  </si>
  <si>
    <t>Kim Long</t>
  </si>
  <si>
    <t>Stanback Ferry Ice Plant Rd</t>
  </si>
  <si>
    <t>Wadesboro</t>
  </si>
  <si>
    <t>Anson County Sheriff's Office</t>
  </si>
  <si>
    <t>James Smyth</t>
  </si>
  <si>
    <t>S Maryland Pkwy and E Wigwam Ave</t>
  </si>
  <si>
    <t>Clark County School District Police Department</t>
  </si>
  <si>
    <t>Michael Johnson</t>
  </si>
  <si>
    <t>1015 NW 22nd Ave</t>
  </si>
  <si>
    <t>Miguel Cano</t>
  </si>
  <si>
    <t>Andasol Ave and Elkwood St</t>
  </si>
  <si>
    <t>Leonel Acevedo</t>
  </si>
  <si>
    <t>4400 Camden Ave</t>
  </si>
  <si>
    <t>Delvin Simmons</t>
  </si>
  <si>
    <t>Powell Mill Rd</t>
  </si>
  <si>
    <t>Spartanburg Methodist College Campus Safety Department</t>
  </si>
  <si>
    <t>Cesar Cuellar Jr</t>
  </si>
  <si>
    <t>Kirby Dr and Eskimo Dr</t>
  </si>
  <si>
    <t>Dale Hudson</t>
  </si>
  <si>
    <t>Three Lick Rd</t>
  </si>
  <si>
    <t>West Virginia State Police, US Marshals</t>
  </si>
  <si>
    <t>Eddie Sanchez</t>
  </si>
  <si>
    <t>800 Pomona Ave</t>
  </si>
  <si>
    <t>Chico</t>
  </si>
  <si>
    <t>Chico Police Department</t>
  </si>
  <si>
    <t>Jason Mesaros</t>
  </si>
  <si>
    <t>US-85 and W Bromley Ln</t>
  </si>
  <si>
    <t>Brighton</t>
  </si>
  <si>
    <t>Colorado State Patrol, Longmont Police Department, Adams County Sheriff's Office</t>
  </si>
  <si>
    <t>Andrew Blake</t>
  </si>
  <si>
    <t>Frontage Rd and I-15</t>
  </si>
  <si>
    <t>Dillon</t>
  </si>
  <si>
    <t>Beaverhead County Sheriff's Office</t>
  </si>
  <si>
    <t>Javier Garcia</t>
  </si>
  <si>
    <t>3555 Cesar Chavez St</t>
  </si>
  <si>
    <t>Michael Marshall</t>
  </si>
  <si>
    <t>490 W Colfax Ave</t>
  </si>
  <si>
    <t>Denver Sheriff Department</t>
  </si>
  <si>
    <t>Ryan Martin</t>
  </si>
  <si>
    <t>3700 Oakmont Ave</t>
  </si>
  <si>
    <t>Joseph Jaramillo</t>
  </si>
  <si>
    <t>San Ygnacio Rd SW and Tapia Blvd SW</t>
  </si>
  <si>
    <t>Brian Gavin</t>
  </si>
  <si>
    <t>1304 Pine Dr NW</t>
  </si>
  <si>
    <t>Aiken</t>
  </si>
  <si>
    <t>Moises Nerio</t>
  </si>
  <si>
    <t>1200 Ayala Dr</t>
  </si>
  <si>
    <t>Sunnyvale Bureau of Police Services</t>
  </si>
  <si>
    <t>Ernesto Gamino</t>
  </si>
  <si>
    <t>Rouselle Dr and Wysocki Ln</t>
  </si>
  <si>
    <t>Jurupa Valley</t>
  </si>
  <si>
    <t>Matthew Coleman</t>
  </si>
  <si>
    <t>1200 US-80</t>
  </si>
  <si>
    <t>Eden</t>
  </si>
  <si>
    <t>Effingham County Sheriff's Office</t>
  </si>
  <si>
    <t>Michael Bartkiewicz</t>
  </si>
  <si>
    <t>26 Petty Ln</t>
  </si>
  <si>
    <t>Gibson County Sheriff's Office</t>
  </si>
  <si>
    <t>Ramon Salazar</t>
  </si>
  <si>
    <t>2985 Rubidoux Blvd</t>
  </si>
  <si>
    <t>Richard Perkins</t>
  </si>
  <si>
    <t>90th Ave and Bancroft Ave</t>
  </si>
  <si>
    <t>Jamar Clark</t>
  </si>
  <si>
    <t>1600 Plymouth Ave N</t>
  </si>
  <si>
    <t>John Livingston</t>
  </si>
  <si>
    <t>425 Stage Rd</t>
  </si>
  <si>
    <t>Spring Lake</t>
  </si>
  <si>
    <t>Harnett County Sheriff's Office</t>
  </si>
  <si>
    <t>Shane Whitehead</t>
  </si>
  <si>
    <t>400 W School House Ln</t>
  </si>
  <si>
    <t>Philadelphia Housing Authority Police Department</t>
  </si>
  <si>
    <t>Brett Noblitt</t>
  </si>
  <si>
    <t>Maddox Mill Rd SE and Chatsworth Hwy</t>
  </si>
  <si>
    <t>Dalton</t>
  </si>
  <si>
    <t>Whitfield County Sheriff's Office</t>
  </si>
  <si>
    <t>Yohans Leon</t>
  </si>
  <si>
    <t>W 127th Ave and SW 206th St</t>
  </si>
  <si>
    <t>Derry Touchstone</t>
  </si>
  <si>
    <t>17017 Highland Ave S</t>
  </si>
  <si>
    <t>Early County Sheriff's Office</t>
  </si>
  <si>
    <t>Francis Hartnett</t>
  </si>
  <si>
    <t>510 Wild Oaks Ct</t>
  </si>
  <si>
    <t>Little Egg Harbor Township</t>
  </si>
  <si>
    <t>Little Egg Harbor Police Department</t>
  </si>
  <si>
    <t>Demetrius Bryant</t>
  </si>
  <si>
    <t>1900 Lorick St</t>
  </si>
  <si>
    <t>Cayce</t>
  </si>
  <si>
    <t>Cayce Department of Public Safety</t>
  </si>
  <si>
    <t>Michael Tindall</t>
  </si>
  <si>
    <t>Bethel Rd and Thompson Rd</t>
  </si>
  <si>
    <t>Jeray Chatham</t>
  </si>
  <si>
    <t>Blue Bell Rd</t>
  </si>
  <si>
    <t>Cornelius Brown</t>
  </si>
  <si>
    <t>NW 135th St and Sesame St</t>
  </si>
  <si>
    <t>Opa-locka</t>
  </si>
  <si>
    <t>Opa-locka Police Department</t>
  </si>
  <si>
    <t>Marcus Meridy</t>
  </si>
  <si>
    <t>1950 E Napier Ave</t>
  </si>
  <si>
    <t>Nathaniel Pickett</t>
  </si>
  <si>
    <t>112 E Main St</t>
  </si>
  <si>
    <t>Darick Napper</t>
  </si>
  <si>
    <t>5300 Dix St NE</t>
  </si>
  <si>
    <t>Metropolitan Police Department of the District of Columbia</t>
  </si>
  <si>
    <t>Randy Smith</t>
  </si>
  <si>
    <t>1010 53rd Ave E</t>
  </si>
  <si>
    <t>Bradenton</t>
  </si>
  <si>
    <t>Manatee County Sheriff's Office</t>
  </si>
  <si>
    <t>Steve Dormil</t>
  </si>
  <si>
    <t>1045 S 27th Cir</t>
  </si>
  <si>
    <t>Fort Pierce Police Department</t>
  </si>
  <si>
    <t>Martin Rivera</t>
  </si>
  <si>
    <t>Tangelo Ave and San Jacinto Ct</t>
  </si>
  <si>
    <t>William Tarrant</t>
  </si>
  <si>
    <t>200 Mt Vernon Church Rd</t>
  </si>
  <si>
    <t>Paulding County Sheriff's Office</t>
  </si>
  <si>
    <t>Chase Sherman</t>
  </si>
  <si>
    <t>Interstate 85</t>
  </si>
  <si>
    <t>Palmetto</t>
  </si>
  <si>
    <t>Coweta County Sheriffâ€™s Department</t>
  </si>
  <si>
    <t>Christopher Nichols</t>
  </si>
  <si>
    <t>US-75 and Oklahoma Highway 91</t>
  </si>
  <si>
    <t>Colbert</t>
  </si>
  <si>
    <t>Colbert Police Department</t>
  </si>
  <si>
    <t>James Hall</t>
  </si>
  <si>
    <t>10510 Sierra Ave</t>
  </si>
  <si>
    <t>305 S Alcott St</t>
  </si>
  <si>
    <t>Mathew Grows</t>
  </si>
  <si>
    <t>220 E Grove St</t>
  </si>
  <si>
    <t>Reno</t>
  </si>
  <si>
    <t>Reno Police Department</t>
  </si>
  <si>
    <t>Barry Kirk</t>
  </si>
  <si>
    <t>90 S Terrace Ave</t>
  </si>
  <si>
    <t>Henry Reyna</t>
  </si>
  <si>
    <t>5000 Concord St</t>
  </si>
  <si>
    <t>Michael Kirvelay</t>
  </si>
  <si>
    <t>700 40th Ave NE</t>
  </si>
  <si>
    <t>Columbia Heights</t>
  </si>
  <si>
    <t>Columbia Heights Police Department, Fridley Police Department</t>
  </si>
  <si>
    <t>Freddy Baez</t>
  </si>
  <si>
    <t>3200 Rutledge Walk</t>
  </si>
  <si>
    <t>Thomas Mceniry</t>
  </si>
  <si>
    <t>Cambridge St and E Katie Ave</t>
  </si>
  <si>
    <t>Douglas Slade</t>
  </si>
  <si>
    <t>66 W 3rd Ave</t>
  </si>
  <si>
    <t>Eagar Police Department</t>
  </si>
  <si>
    <t>Andrew Thomas</t>
  </si>
  <si>
    <t>Pearson Rd and Black Olive Dr</t>
  </si>
  <si>
    <t>Paradise</t>
  </si>
  <si>
    <t>Paradise Police Department</t>
  </si>
  <si>
    <t>Magnum Phillips</t>
  </si>
  <si>
    <t>2260 N Golden Ave</t>
  </si>
  <si>
    <t>Somer Speer</t>
  </si>
  <si>
    <t>305 N 2nd Ave</t>
  </si>
  <si>
    <t>Ozark</t>
  </si>
  <si>
    <t>Ozark Police Department, Christian County Sheriff's Department, Nixa Police Department, Greene County Sheriff's Department</t>
  </si>
  <si>
    <t>Rick Gullickson</t>
  </si>
  <si>
    <t>366 Persimmon Hill Ln</t>
  </si>
  <si>
    <t>Lampe</t>
  </si>
  <si>
    <t>Stone County Sheriff's Office</t>
  </si>
  <si>
    <t>Kevin Close</t>
  </si>
  <si>
    <t>600 Fran St</t>
  </si>
  <si>
    <t>Seagoville</t>
  </si>
  <si>
    <t>Seagoville Police Department</t>
  </si>
  <si>
    <t>Ralph Aguilar</t>
  </si>
  <si>
    <t>NW Grand Ave and N 111th Ave</t>
  </si>
  <si>
    <t>Hugo Celio</t>
  </si>
  <si>
    <t>1702 18th St</t>
  </si>
  <si>
    <t>Lionel Kerns</t>
  </si>
  <si>
    <t>US-36 and SW Thornton Road</t>
  </si>
  <si>
    <t>Stewartsville</t>
  </si>
  <si>
    <t>Dekalb County Sheriff's Department, Missouri State Highway Patrol</t>
  </si>
  <si>
    <t>Zachary Grigsby</t>
  </si>
  <si>
    <t>2931 N 73rd St</t>
  </si>
  <si>
    <t>Lincoln Police Department</t>
  </si>
  <si>
    <t>Justin McHenry</t>
  </si>
  <si>
    <t>Main St and Livingston St</t>
  </si>
  <si>
    <t>Celina</t>
  </si>
  <si>
    <t>Ohio State Highway Patrol</t>
  </si>
  <si>
    <t>Tuan Hoang</t>
  </si>
  <si>
    <t>E Alameda Pkwy and E Kentucky Ave</t>
  </si>
  <si>
    <t>Darius Smith</t>
  </si>
  <si>
    <t>300 Spring St NW</t>
  </si>
  <si>
    <t>John Gonzalez</t>
  </si>
  <si>
    <t>December</t>
  </si>
  <si>
    <t>Imperial Hwy and Pioneer Blvd</t>
  </si>
  <si>
    <t>Norwalk</t>
  </si>
  <si>
    <t>Joshua Jozefowicz</t>
  </si>
  <si>
    <t>1105 Hammond St</t>
  </si>
  <si>
    <t>Bangor</t>
  </si>
  <si>
    <t>Bangor Police Department</t>
  </si>
  <si>
    <t>Syed Farook</t>
  </si>
  <si>
    <t>1800 E San Bernardino Ave</t>
  </si>
  <si>
    <t>Redlands</t>
  </si>
  <si>
    <t>Tashfeen Malik</t>
  </si>
  <si>
    <t>Mario Woods</t>
  </si>
  <si>
    <t>2900 Keith St</t>
  </si>
  <si>
    <t>Phillip Munoz</t>
  </si>
  <si>
    <t>Lowell Blvd and W 25th Ave</t>
  </si>
  <si>
    <t>Florencio Lucero</t>
  </si>
  <si>
    <t>S Country Club Rd</t>
  </si>
  <si>
    <t>Deming</t>
  </si>
  <si>
    <t>Deming Police Department</t>
  </si>
  <si>
    <t>Allen Pacheco</t>
  </si>
  <si>
    <t>Texas Hwy 16</t>
  </si>
  <si>
    <t>Ivan Krstic</t>
  </si>
  <si>
    <t>E McDowell Rd and N Power Rd</t>
  </si>
  <si>
    <t>Neil Stretesky</t>
  </si>
  <si>
    <t>405 W Cedar St</t>
  </si>
  <si>
    <t>Big Springs</t>
  </si>
  <si>
    <t>Deuel County Sheriffâ€™s Office</t>
  </si>
  <si>
    <t>Jason Brady</t>
  </si>
  <si>
    <t>500 E 7th St</t>
  </si>
  <si>
    <t>Waverly</t>
  </si>
  <si>
    <t>Juan Perez</t>
  </si>
  <si>
    <t>48395 Madison St</t>
  </si>
  <si>
    <t>David Winesett</t>
  </si>
  <si>
    <t>Alton Rd</t>
  </si>
  <si>
    <t>Sheilah Huck</t>
  </si>
  <si>
    <t>6600 Foothills Ct</t>
  </si>
  <si>
    <t>Florissant</t>
  </si>
  <si>
    <t>Colten Marcellus</t>
  </si>
  <si>
    <t>600 Jeff Ct</t>
  </si>
  <si>
    <t>Irving</t>
  </si>
  <si>
    <t>Irving Police Department</t>
  </si>
  <si>
    <t>Michael Funk</t>
  </si>
  <si>
    <t>206 Main St</t>
  </si>
  <si>
    <t>Neenah</t>
  </si>
  <si>
    <t>Neenah Police Department</t>
  </si>
  <si>
    <t>Raymond Azevedo</t>
  </si>
  <si>
    <t>35th Ave NE and NE 68th St</t>
  </si>
  <si>
    <t>John Britton</t>
  </si>
  <si>
    <t>Wyoming Hwy 130</t>
  </si>
  <si>
    <t>Laramie</t>
  </si>
  <si>
    <t>Albany County Sheriff's Office</t>
  </si>
  <si>
    <t>Nicholas Gilbert</t>
  </si>
  <si>
    <t>919 N Jefferson Ave</t>
  </si>
  <si>
    <t>Miguel Espinal</t>
  </si>
  <si>
    <t>Saw Mill River Pkwy</t>
  </si>
  <si>
    <t>Yonkers</t>
  </si>
  <si>
    <t>Derek Stokes</t>
  </si>
  <si>
    <t>1200 Ontario St</t>
  </si>
  <si>
    <t>Cleveland Metroparks Ranger Department</t>
  </si>
  <si>
    <t>Dimitrie Penny</t>
  </si>
  <si>
    <t>1170 Apalachee Pkwy</t>
  </si>
  <si>
    <t>Christopher Higdon</t>
  </si>
  <si>
    <t>St Paul Rd</t>
  </si>
  <si>
    <t>Leitchfield</t>
  </si>
  <si>
    <t>Sammy Echols Jr</t>
  </si>
  <si>
    <t>100 Quail Dr</t>
  </si>
  <si>
    <t>Sportsmen Acres</t>
  </si>
  <si>
    <t>Sportsmen Acres Police Department</t>
  </si>
  <si>
    <t>Thomas Gendreau Jr</t>
  </si>
  <si>
    <t>3000 Independence Ave</t>
  </si>
  <si>
    <t>Marina</t>
  </si>
  <si>
    <t>Marina Police Department</t>
  </si>
  <si>
    <t>200 E Stetson Ave</t>
  </si>
  <si>
    <t>Hemet Police Department</t>
  </si>
  <si>
    <t>Jason Bryant</t>
  </si>
  <si>
    <t>2100 Conrad Ave</t>
  </si>
  <si>
    <t>Charles Rosemond Sr</t>
  </si>
  <si>
    <t>1900 Boling Rd</t>
  </si>
  <si>
    <t>Steven Wickert</t>
  </si>
  <si>
    <t>5500 E Sunrise Dr</t>
  </si>
  <si>
    <t>Pima County Sheriff's Department, Pima County Attorney's Office</t>
  </si>
  <si>
    <t>Nicholas Robertson</t>
  </si>
  <si>
    <t>12131 Long Beach Blvd</t>
  </si>
  <si>
    <t>Lynwood</t>
  </si>
  <si>
    <t>Roy Carreon</t>
  </si>
  <si>
    <t>500 Tia Juana St N</t>
  </si>
  <si>
    <t>698 Kenton St</t>
  </si>
  <si>
    <t>Christopher Goodlow</t>
  </si>
  <si>
    <t>7900 Red Mill Dr</t>
  </si>
  <si>
    <t>Jonathan Wardlow</t>
  </si>
  <si>
    <t>250 Apex Dr</t>
  </si>
  <si>
    <t>Healdton</t>
  </si>
  <si>
    <t>Healdton Police Department</t>
  </si>
  <si>
    <t>Andrew Todd</t>
  </si>
  <si>
    <t>355 Lincoln Ave</t>
  </si>
  <si>
    <t>East Stroudsburg</t>
  </si>
  <si>
    <t>Stroud Area Regional Police Department</t>
  </si>
  <si>
    <t>Javario Eagle</t>
  </si>
  <si>
    <t>5113 Woodland View Cir</t>
  </si>
  <si>
    <t>Enrique Gonzalez</t>
  </si>
  <si>
    <t>W 44th Ave and Yates St</t>
  </si>
  <si>
    <t>Mountain View Police Department</t>
  </si>
  <si>
    <t>Ryan McMillan</t>
  </si>
  <si>
    <t>W Oak St &amp; Fry St</t>
  </si>
  <si>
    <t>Denton</t>
  </si>
  <si>
    <t>University of North Texas Police Department</t>
  </si>
  <si>
    <t>Shirley Weis</t>
  </si>
  <si>
    <t>700 E Mitchell St</t>
  </si>
  <si>
    <t>Feagaiga Leiataua</t>
  </si>
  <si>
    <t>8400 49th Loop SE</t>
  </si>
  <si>
    <t>Olympia</t>
  </si>
  <si>
    <t>Thurston County Sheriff's Office</t>
  </si>
  <si>
    <t>Hector Alvarez</t>
  </si>
  <si>
    <t>6800 Filbro Dr</t>
  </si>
  <si>
    <t>Gilroy</t>
  </si>
  <si>
    <t>Gilroy Police Department</t>
  </si>
  <si>
    <t>Mharloun Saycon</t>
  </si>
  <si>
    <t>2500 Long Beach Blvd</t>
  </si>
  <si>
    <t>Calvin McKinnis</t>
  </si>
  <si>
    <t>8800 Chef Menteur Hwy</t>
  </si>
  <si>
    <t>Jeffrey Evans</t>
  </si>
  <si>
    <t>4000 Bay Dr</t>
  </si>
  <si>
    <t>Middle River</t>
  </si>
  <si>
    <t>Brenda Kimberling</t>
  </si>
  <si>
    <t>4564 Aviation St</t>
  </si>
  <si>
    <t>Roberto Sanchez</t>
  </si>
  <si>
    <t>3800 King Palm Ave</t>
  </si>
  <si>
    <t>Michael Thomason</t>
  </si>
  <si>
    <t>Tennessee Hwy 187</t>
  </si>
  <si>
    <t>Milan</t>
  </si>
  <si>
    <t>Milan Police Department, Gibson County Sheriff's Office</t>
  </si>
  <si>
    <t>Mark Toney</t>
  </si>
  <si>
    <t>McDonald Loop</t>
  </si>
  <si>
    <t>Mt Hope</t>
  </si>
  <si>
    <t>Mount Hope Police Department</t>
  </si>
  <si>
    <t>Ronnie Carr</t>
  </si>
  <si>
    <t>US-321</t>
  </si>
  <si>
    <t>Bryant Duncan</t>
  </si>
  <si>
    <t>200 Carmen Dr</t>
  </si>
  <si>
    <t>Camarillo</t>
  </si>
  <si>
    <t>Ventura County Sheriff's Office</t>
  </si>
  <si>
    <t>Christopher Fletcher</t>
  </si>
  <si>
    <t>801 10th St</t>
  </si>
  <si>
    <t>Douglas Yon</t>
  </si>
  <si>
    <t>600 Virginia Ave</t>
  </si>
  <si>
    <t>Kent</t>
  </si>
  <si>
    <t>Edel Moreland</t>
  </si>
  <si>
    <t>Homewood Rd</t>
  </si>
  <si>
    <t>Linthicum Heights</t>
  </si>
  <si>
    <t>Robert Martinez</t>
  </si>
  <si>
    <t>325 Adobe Rd</t>
  </si>
  <si>
    <t>Taos</t>
  </si>
  <si>
    <t>Taos County Sheriff's Office</t>
  </si>
  <si>
    <t>Erica Lauro</t>
  </si>
  <si>
    <t>1900 Lear Dr</t>
  </si>
  <si>
    <t>Northwood</t>
  </si>
  <si>
    <t>Northwood Police Department, Oregon Police Division</t>
  </si>
  <si>
    <t>Amos Frerichs</t>
  </si>
  <si>
    <t>145 Moss Grove Blvd</t>
  </si>
  <si>
    <t>Ruben Herrera</t>
  </si>
  <si>
    <t>1000 W Carson St</t>
  </si>
  <si>
    <t>Torrance</t>
  </si>
  <si>
    <t>Travon Scruggs</t>
  </si>
  <si>
    <t>Quarry Ln</t>
  </si>
  <si>
    <t>Concord</t>
  </si>
  <si>
    <t>Leroy Browning</t>
  </si>
  <si>
    <t>37900 47th St E</t>
  </si>
  <si>
    <t>Palmdale</t>
  </si>
  <si>
    <t>Mark Ramirez</t>
  </si>
  <si>
    <t>800 S Travis St</t>
  </si>
  <si>
    <t>Amarillo Police Department</t>
  </si>
  <si>
    <t>Guadalupe Quiroz</t>
  </si>
  <si>
    <t>1400 S State St</t>
  </si>
  <si>
    <t>Chan Lieth</t>
  </si>
  <si>
    <t>E 11th Ave and Yosemite St</t>
  </si>
  <si>
    <t>Robert Teter</t>
  </si>
  <si>
    <t>Maldive Ct</t>
  </si>
  <si>
    <t>Bobby Daniels</t>
  </si>
  <si>
    <t>4085 Midway Rd</t>
  </si>
  <si>
    <t>Douglasville</t>
  </si>
  <si>
    <t>Michael Noel</t>
  </si>
  <si>
    <t>Eunice Rd</t>
  </si>
  <si>
    <t>St Martinville</t>
  </si>
  <si>
    <t>St Martin Parish Sheriff's Office</t>
  </si>
  <si>
    <t>Derek DeGroat</t>
  </si>
  <si>
    <t>Volunteer Way</t>
  </si>
  <si>
    <t>Waymart</t>
  </si>
  <si>
    <t>Michael Hilber</t>
  </si>
  <si>
    <t>2300 Endsley Rd</t>
  </si>
  <si>
    <t>Brooksville</t>
  </si>
  <si>
    <t>Hernando County Sheriff's Office</t>
  </si>
  <si>
    <t>Charles Reynolds</t>
  </si>
  <si>
    <t>106 Elm St</t>
  </si>
  <si>
    <t>Ludlow</t>
  </si>
  <si>
    <t>Ludlow Police Department</t>
  </si>
  <si>
    <t>300 Pennsylvania St NE</t>
  </si>
  <si>
    <t>Kenneth Stephens</t>
  </si>
  <si>
    <t>101 Elmwood Ave</t>
  </si>
  <si>
    <t>VT</t>
  </si>
  <si>
    <t>Vermont State Police, Drug Enforcement Administration</t>
  </si>
  <si>
    <t>Rashad Bugg-Bey</t>
  </si>
  <si>
    <t>50 Massachusetts Ave NE</t>
  </si>
  <si>
    <t>Kevin Matthews</t>
  </si>
  <si>
    <t>8000 Whitcomb Ave</t>
  </si>
  <si>
    <t>Dearborn Police Department</t>
  </si>
  <si>
    <t>Brandon Barsnick</t>
  </si>
  <si>
    <t>Big Oak Valley Rd</t>
  </si>
  <si>
    <t>Smartsville</t>
  </si>
  <si>
    <t>Daquan Westbrook</t>
  </si>
  <si>
    <t>6801 Northlake Mall Drive</t>
  </si>
  <si>
    <t>Schuylar Gunning</t>
  </si>
  <si>
    <t>US-425</t>
  </si>
  <si>
    <t>Winnsboro</t>
  </si>
  <si>
    <t>Franklin Parish Sheriff's Office</t>
  </si>
  <si>
    <t>Gregory Sanders</t>
  </si>
  <si>
    <t>16486 Pride-Baywood Rd</t>
  </si>
  <si>
    <t>Pride</t>
  </si>
  <si>
    <t>Omar Ventura</t>
  </si>
  <si>
    <t>200 N Larson St</t>
  </si>
  <si>
    <t>Porterville</t>
  </si>
  <si>
    <t>Porterville Police Department</t>
  </si>
  <si>
    <t>Terrozza Griffin</t>
  </si>
  <si>
    <t>5900 Selfridge Blvd</t>
  </si>
  <si>
    <t>Lansing</t>
  </si>
  <si>
    <t>Lansing Police Department</t>
  </si>
  <si>
    <t>William Raff</t>
  </si>
  <si>
    <t>600 Forest Ave</t>
  </si>
  <si>
    <t>Palo Alto</t>
  </si>
  <si>
    <t>Palo Alto Police Department</t>
  </si>
  <si>
    <t>Bettie Jones</t>
  </si>
  <si>
    <t>4700 W Erie St</t>
  </si>
  <si>
    <t>Quintonio LeGrier</t>
  </si>
  <si>
    <t>Lonnie Niesen</t>
  </si>
  <si>
    <t>12220 N 39th Ave</t>
  </si>
  <si>
    <t>Michael Parker</t>
  </si>
  <si>
    <t>MS-26 and Henry Cochran Rd</t>
  </si>
  <si>
    <t>George County Sheriff's Office</t>
  </si>
  <si>
    <t>Sean Mould</t>
  </si>
  <si>
    <t>1000 E Fremont Dr</t>
  </si>
  <si>
    <t>Tempe Police Dpeartment</t>
  </si>
  <si>
    <t>Corey Achstein</t>
  </si>
  <si>
    <t>300 Causey Ave</t>
  </si>
  <si>
    <t>Suffolk</t>
  </si>
  <si>
    <t>Suffolk Police Department</t>
  </si>
  <si>
    <t>Brian Crawford</t>
  </si>
  <si>
    <t>Jason Foreman</t>
  </si>
  <si>
    <t>Melinda Dr</t>
  </si>
  <si>
    <t>Winder</t>
  </si>
  <si>
    <t>Hall County Sheriff's Department</t>
  </si>
  <si>
    <t>Siolosega Velega-Nuufolau</t>
  </si>
  <si>
    <t>29000 Del Sol Ct</t>
  </si>
  <si>
    <t>Santa Nella Village</t>
  </si>
  <si>
    <t>Merced County Sheriff's Department</t>
  </si>
  <si>
    <t>Shun Ma</t>
  </si>
  <si>
    <t>Paul Testa</t>
  </si>
  <si>
    <t>500 East Adams St</t>
  </si>
  <si>
    <t>Tien Hua</t>
  </si>
  <si>
    <t>3500 Strang Ave</t>
  </si>
  <si>
    <t>Rosemead</t>
  </si>
  <si>
    <t>Fred Perez</t>
  </si>
  <si>
    <t>E Belmont Ave and N Weber Ave</t>
  </si>
  <si>
    <t>Jose Mercado-Nova</t>
  </si>
  <si>
    <t>US 85 and County Rd 66</t>
  </si>
  <si>
    <t>Weld County Sheriff's Office</t>
  </si>
  <si>
    <t>Keith Childress Jr</t>
  </si>
  <si>
    <t>Gilded Crown Ct</t>
  </si>
  <si>
    <t>John Veach</t>
  </si>
  <si>
    <t>1115 N Higley Blvd</t>
  </si>
  <si>
    <t>Rawlins</t>
  </si>
  <si>
    <t>Rawlins Police Department</t>
  </si>
  <si>
    <t>Eugene McSwain</t>
  </si>
  <si>
    <t>10600 S Cottage Grove Ave</t>
  </si>
  <si>
    <t>Gilbert Heredia</t>
  </si>
  <si>
    <t>Montana Ave</t>
  </si>
  <si>
    <t>Homedale Police Department</t>
  </si>
  <si>
    <t>Raymone Davis</t>
  </si>
  <si>
    <t>122 Shiloh St</t>
  </si>
  <si>
    <t>Pittsburgh Bureau of Police</t>
  </si>
  <si>
    <t>Lionel Waters</t>
  </si>
  <si>
    <t>600 Milford Harrington Hwy</t>
  </si>
  <si>
    <t>Harrington</t>
  </si>
  <si>
    <t>Sum</t>
  </si>
  <si>
    <t>x</t>
  </si>
  <si>
    <t>n_x</t>
  </si>
  <si>
    <t>P(X=x)</t>
  </si>
  <si>
    <t>Expected</t>
  </si>
  <si>
    <t>chisq</t>
  </si>
  <si>
    <t>df</t>
  </si>
  <si>
    <t>pvalue</t>
  </si>
  <si>
    <t>r</t>
  </si>
  <si>
    <t>alpha</t>
  </si>
  <si>
    <t>LL</t>
  </si>
  <si>
    <t>pi</t>
  </si>
  <si>
    <t>w/ Sa0</t>
  </si>
  <si>
    <t>LRT</t>
  </si>
  <si>
    <t>10+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</si>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</sst>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141"/>
  <sheetViews>
    <sheetView topLeftCell="A1099" workbookViewId="0">
      <selection activeCell="U1141" sqref="U1:U1141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U1" t="s">
        <v>10</v>
      </c>
    </row>
    <row r="2" spans="1:21" x14ac:dyDescent="0.25">
      <c r="A2">
        <v>2</v>
      </c>
      <c r="B2" t="s">
        <v>14</v>
      </c>
      <c r="C2">
        <v>22</v>
      </c>
      <c r="D2" t="s">
        <v>15</v>
      </c>
      <c r="E2" t="s">
        <v>16</v>
      </c>
      <c r="F2" t="s">
        <v>17</v>
      </c>
      <c r="G2">
        <v>1</v>
      </c>
      <c r="H2">
        <v>2015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17</v>
      </c>
      <c r="P2">
        <f>COUNTIF(F2:F1141,"="&amp;O2)</f>
        <v>91</v>
      </c>
      <c r="U2" t="s">
        <v>20</v>
      </c>
    </row>
    <row r="3" spans="1:21" x14ac:dyDescent="0.25">
      <c r="A3">
        <v>4</v>
      </c>
      <c r="B3" t="s">
        <v>24</v>
      </c>
      <c r="C3">
        <v>47</v>
      </c>
      <c r="D3" t="s">
        <v>15</v>
      </c>
      <c r="E3" t="s">
        <v>25</v>
      </c>
      <c r="F3" t="s">
        <v>17</v>
      </c>
      <c r="G3">
        <v>2</v>
      </c>
      <c r="H3">
        <v>2015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420</v>
      </c>
      <c r="P3">
        <f t="shared" ref="P3:P13" si="0">COUNTIF(F3:F1142,"="&amp;O3)</f>
        <v>83</v>
      </c>
      <c r="U3" t="s">
        <v>28</v>
      </c>
    </row>
    <row r="4" spans="1:21" x14ac:dyDescent="0.25">
      <c r="A4">
        <v>7</v>
      </c>
      <c r="B4" t="s">
        <v>32</v>
      </c>
      <c r="C4">
        <v>53</v>
      </c>
      <c r="D4" t="s">
        <v>15</v>
      </c>
      <c r="E4" t="s">
        <v>33</v>
      </c>
      <c r="F4" t="s">
        <v>17</v>
      </c>
      <c r="G4">
        <v>2</v>
      </c>
      <c r="H4">
        <v>2015</v>
      </c>
      <c r="I4" t="s">
        <v>34</v>
      </c>
      <c r="J4" t="s">
        <v>35</v>
      </c>
      <c r="K4" t="s">
        <v>36</v>
      </c>
      <c r="L4" t="s">
        <v>29</v>
      </c>
      <c r="M4" t="s">
        <v>37</v>
      </c>
      <c r="N4" t="s">
        <v>31</v>
      </c>
      <c r="O4" t="s">
        <v>445</v>
      </c>
      <c r="P4">
        <f t="shared" si="0"/>
        <v>114</v>
      </c>
      <c r="U4" t="s">
        <v>36</v>
      </c>
    </row>
    <row r="5" spans="1:21" x14ac:dyDescent="0.25">
      <c r="A5">
        <v>5</v>
      </c>
      <c r="B5" t="s">
        <v>38</v>
      </c>
      <c r="C5">
        <v>19</v>
      </c>
      <c r="D5" t="s">
        <v>15</v>
      </c>
      <c r="E5" t="s">
        <v>25</v>
      </c>
      <c r="F5" t="s">
        <v>17</v>
      </c>
      <c r="G5">
        <v>3</v>
      </c>
      <c r="H5">
        <v>2015</v>
      </c>
      <c r="I5" t="s">
        <v>39</v>
      </c>
      <c r="J5" t="s">
        <v>40</v>
      </c>
      <c r="K5" t="s">
        <v>41</v>
      </c>
      <c r="L5" t="s">
        <v>42</v>
      </c>
      <c r="M5" t="s">
        <v>43</v>
      </c>
      <c r="N5" t="s">
        <v>23</v>
      </c>
      <c r="O5" t="s">
        <v>1141</v>
      </c>
      <c r="P5">
        <f t="shared" si="0"/>
        <v>102</v>
      </c>
      <c r="U5" t="s">
        <v>41</v>
      </c>
    </row>
    <row r="6" spans="1:21" x14ac:dyDescent="0.25">
      <c r="A6">
        <v>6</v>
      </c>
      <c r="B6" t="s">
        <v>44</v>
      </c>
      <c r="C6">
        <v>23</v>
      </c>
      <c r="D6" t="s">
        <v>15</v>
      </c>
      <c r="E6" t="s">
        <v>45</v>
      </c>
      <c r="F6" t="s">
        <v>17</v>
      </c>
      <c r="G6">
        <v>3</v>
      </c>
      <c r="H6">
        <v>2015</v>
      </c>
      <c r="I6" t="s">
        <v>46</v>
      </c>
      <c r="J6" t="s">
        <v>47</v>
      </c>
      <c r="K6" t="s">
        <v>48</v>
      </c>
      <c r="L6" t="s">
        <v>29</v>
      </c>
      <c r="M6" t="s">
        <v>49</v>
      </c>
      <c r="N6" t="s">
        <v>23</v>
      </c>
      <c r="O6" t="s">
        <v>1494</v>
      </c>
      <c r="P6">
        <f t="shared" si="0"/>
        <v>86</v>
      </c>
      <c r="U6" t="s">
        <v>48</v>
      </c>
    </row>
    <row r="7" spans="1:21" x14ac:dyDescent="0.25">
      <c r="A7">
        <v>8</v>
      </c>
      <c r="B7" t="s">
        <v>50</v>
      </c>
      <c r="C7">
        <v>32</v>
      </c>
      <c r="D7" t="s">
        <v>15</v>
      </c>
      <c r="E7" t="s">
        <v>25</v>
      </c>
      <c r="F7" t="s">
        <v>17</v>
      </c>
      <c r="G7">
        <v>4</v>
      </c>
      <c r="H7">
        <v>2015</v>
      </c>
      <c r="I7" t="s">
        <v>51</v>
      </c>
      <c r="J7" t="s">
        <v>52</v>
      </c>
      <c r="K7" t="s">
        <v>53</v>
      </c>
      <c r="L7" t="s">
        <v>29</v>
      </c>
      <c r="M7" t="s">
        <v>54</v>
      </c>
      <c r="N7" t="s">
        <v>55</v>
      </c>
      <c r="O7" t="s">
        <v>1778</v>
      </c>
      <c r="P7">
        <f t="shared" si="0"/>
        <v>79</v>
      </c>
      <c r="U7" t="s">
        <v>53</v>
      </c>
    </row>
    <row r="8" spans="1:21" x14ac:dyDescent="0.25">
      <c r="A8">
        <v>91</v>
      </c>
      <c r="B8" t="s">
        <v>56</v>
      </c>
      <c r="C8">
        <v>18</v>
      </c>
      <c r="D8" t="s">
        <v>15</v>
      </c>
      <c r="E8" t="s">
        <v>25</v>
      </c>
      <c r="F8" t="s">
        <v>17</v>
      </c>
      <c r="G8">
        <v>4</v>
      </c>
      <c r="H8">
        <v>2015</v>
      </c>
      <c r="J8" t="s">
        <v>57</v>
      </c>
      <c r="K8" t="s">
        <v>58</v>
      </c>
      <c r="L8" t="s">
        <v>29</v>
      </c>
      <c r="M8" t="s">
        <v>59</v>
      </c>
      <c r="N8" t="s">
        <v>31</v>
      </c>
      <c r="O8" t="s">
        <v>2049</v>
      </c>
      <c r="P8">
        <f t="shared" si="0"/>
        <v>123</v>
      </c>
      <c r="U8" t="s">
        <v>58</v>
      </c>
    </row>
    <row r="9" spans="1:21" x14ac:dyDescent="0.25">
      <c r="A9">
        <v>9</v>
      </c>
      <c r="B9" t="s">
        <v>60</v>
      </c>
      <c r="C9">
        <v>22</v>
      </c>
      <c r="D9" t="s">
        <v>15</v>
      </c>
      <c r="E9" t="s">
        <v>45</v>
      </c>
      <c r="F9" t="s">
        <v>17</v>
      </c>
      <c r="G9">
        <v>5</v>
      </c>
      <c r="H9">
        <v>2015</v>
      </c>
      <c r="I9" t="s">
        <v>61</v>
      </c>
      <c r="J9" t="s">
        <v>62</v>
      </c>
      <c r="K9" t="s">
        <v>63</v>
      </c>
      <c r="L9" t="s">
        <v>29</v>
      </c>
      <c r="M9" t="s">
        <v>64</v>
      </c>
      <c r="N9" t="s">
        <v>31</v>
      </c>
      <c r="O9" t="s">
        <v>2458</v>
      </c>
      <c r="P9">
        <f t="shared" si="0"/>
        <v>102</v>
      </c>
      <c r="U9" t="s">
        <v>63</v>
      </c>
    </row>
    <row r="10" spans="1:21" x14ac:dyDescent="0.25">
      <c r="A10">
        <v>10</v>
      </c>
      <c r="B10" t="s">
        <v>65</v>
      </c>
      <c r="C10">
        <v>39</v>
      </c>
      <c r="D10" t="s">
        <v>15</v>
      </c>
      <c r="E10" t="s">
        <v>45</v>
      </c>
      <c r="F10" t="s">
        <v>17</v>
      </c>
      <c r="G10">
        <v>5</v>
      </c>
      <c r="H10">
        <v>2015</v>
      </c>
      <c r="I10" t="s">
        <v>66</v>
      </c>
      <c r="J10" t="s">
        <v>67</v>
      </c>
      <c r="K10" t="s">
        <v>68</v>
      </c>
      <c r="L10" t="s">
        <v>29</v>
      </c>
      <c r="M10" t="s">
        <v>69</v>
      </c>
      <c r="N10" t="s">
        <v>70</v>
      </c>
      <c r="O10" t="s">
        <v>2772</v>
      </c>
      <c r="P10">
        <f t="shared" si="0"/>
        <v>95</v>
      </c>
      <c r="U10" t="s">
        <v>68</v>
      </c>
    </row>
    <row r="11" spans="1:21" x14ac:dyDescent="0.25">
      <c r="A11">
        <v>1010</v>
      </c>
      <c r="B11" t="s">
        <v>71</v>
      </c>
      <c r="C11">
        <v>39</v>
      </c>
      <c r="D11" t="s">
        <v>15</v>
      </c>
      <c r="E11" t="s">
        <v>16</v>
      </c>
      <c r="F11" t="s">
        <v>17</v>
      </c>
      <c r="G11">
        <v>5</v>
      </c>
      <c r="H11">
        <v>2015</v>
      </c>
      <c r="I11" t="s">
        <v>72</v>
      </c>
      <c r="J11" t="s">
        <v>73</v>
      </c>
      <c r="K11" t="s">
        <v>74</v>
      </c>
      <c r="L11" t="s">
        <v>21</v>
      </c>
      <c r="M11" t="s">
        <v>75</v>
      </c>
      <c r="N11" t="s">
        <v>23</v>
      </c>
      <c r="O11" t="s">
        <v>3077</v>
      </c>
      <c r="P11">
        <f t="shared" si="0"/>
        <v>90</v>
      </c>
      <c r="U11" t="s">
        <v>74</v>
      </c>
    </row>
    <row r="12" spans="1:21" x14ac:dyDescent="0.25">
      <c r="A12">
        <v>11</v>
      </c>
      <c r="B12" t="s">
        <v>76</v>
      </c>
      <c r="C12">
        <v>25</v>
      </c>
      <c r="D12" t="s">
        <v>15</v>
      </c>
      <c r="E12" t="s">
        <v>25</v>
      </c>
      <c r="F12" t="s">
        <v>17</v>
      </c>
      <c r="G12">
        <v>6</v>
      </c>
      <c r="H12">
        <v>2015</v>
      </c>
      <c r="I12" t="s">
        <v>77</v>
      </c>
      <c r="J12" t="s">
        <v>78</v>
      </c>
      <c r="K12" t="s">
        <v>53</v>
      </c>
      <c r="L12" t="s">
        <v>29</v>
      </c>
      <c r="M12" t="s">
        <v>79</v>
      </c>
      <c r="N12" t="s">
        <v>80</v>
      </c>
      <c r="O12" t="s">
        <v>3362</v>
      </c>
      <c r="P12">
        <f t="shared" si="0"/>
        <v>81</v>
      </c>
      <c r="U12" t="s">
        <v>53</v>
      </c>
    </row>
    <row r="13" spans="1:21" x14ac:dyDescent="0.25">
      <c r="A13">
        <v>12</v>
      </c>
      <c r="B13" t="s">
        <v>81</v>
      </c>
      <c r="C13">
        <v>26</v>
      </c>
      <c r="D13" t="s">
        <v>15</v>
      </c>
      <c r="E13" t="s">
        <v>16</v>
      </c>
      <c r="F13" t="s">
        <v>17</v>
      </c>
      <c r="G13">
        <v>6</v>
      </c>
      <c r="H13">
        <v>2015</v>
      </c>
      <c r="I13" t="s">
        <v>82</v>
      </c>
      <c r="J13" t="s">
        <v>83</v>
      </c>
      <c r="K13" t="s">
        <v>53</v>
      </c>
      <c r="L13" t="s">
        <v>84</v>
      </c>
      <c r="M13" t="s">
        <v>85</v>
      </c>
      <c r="N13" t="s">
        <v>23</v>
      </c>
      <c r="O13" t="s">
        <v>3596</v>
      </c>
      <c r="P13">
        <f t="shared" si="0"/>
        <v>94</v>
      </c>
      <c r="U13" t="s">
        <v>53</v>
      </c>
    </row>
    <row r="14" spans="1:21" x14ac:dyDescent="0.25">
      <c r="A14">
        <v>13</v>
      </c>
      <c r="B14" t="s">
        <v>86</v>
      </c>
      <c r="C14">
        <v>34</v>
      </c>
      <c r="D14" t="s">
        <v>87</v>
      </c>
      <c r="E14" t="s">
        <v>25</v>
      </c>
      <c r="F14" t="s">
        <v>17</v>
      </c>
      <c r="G14">
        <v>6</v>
      </c>
      <c r="H14">
        <v>2015</v>
      </c>
      <c r="I14" t="s">
        <v>88</v>
      </c>
      <c r="J14" t="s">
        <v>89</v>
      </c>
      <c r="K14" t="s">
        <v>90</v>
      </c>
      <c r="L14" t="s">
        <v>29</v>
      </c>
      <c r="M14" t="s">
        <v>91</v>
      </c>
      <c r="N14" t="s">
        <v>23</v>
      </c>
      <c r="U14" t="s">
        <v>90</v>
      </c>
    </row>
    <row r="15" spans="1:21" x14ac:dyDescent="0.25">
      <c r="A15">
        <v>14</v>
      </c>
      <c r="B15" t="s">
        <v>92</v>
      </c>
      <c r="C15">
        <v>35</v>
      </c>
      <c r="D15" t="s">
        <v>15</v>
      </c>
      <c r="E15" t="s">
        <v>25</v>
      </c>
      <c r="F15" t="s">
        <v>17</v>
      </c>
      <c r="G15">
        <v>6</v>
      </c>
      <c r="H15">
        <v>2015</v>
      </c>
      <c r="I15" t="s">
        <v>93</v>
      </c>
      <c r="J15" t="s">
        <v>94</v>
      </c>
      <c r="K15" t="s">
        <v>48</v>
      </c>
      <c r="L15" t="s">
        <v>29</v>
      </c>
      <c r="M15" t="s">
        <v>95</v>
      </c>
      <c r="N15" t="s">
        <v>31</v>
      </c>
      <c r="U15" t="s">
        <v>48</v>
      </c>
    </row>
    <row r="16" spans="1:21" x14ac:dyDescent="0.25">
      <c r="A16">
        <v>15</v>
      </c>
      <c r="B16" t="s">
        <v>96</v>
      </c>
      <c r="C16">
        <v>47</v>
      </c>
      <c r="D16" t="s">
        <v>15</v>
      </c>
      <c r="E16" t="s">
        <v>16</v>
      </c>
      <c r="F16" t="s">
        <v>17</v>
      </c>
      <c r="G16">
        <v>6</v>
      </c>
      <c r="H16">
        <v>2015</v>
      </c>
      <c r="I16" t="s">
        <v>97</v>
      </c>
      <c r="J16" t="s">
        <v>73</v>
      </c>
      <c r="K16" t="s">
        <v>74</v>
      </c>
      <c r="L16" t="s">
        <v>29</v>
      </c>
      <c r="M16" t="s">
        <v>98</v>
      </c>
      <c r="N16" t="s">
        <v>55</v>
      </c>
      <c r="Q16">
        <f>SUM(P2:P13)</f>
        <v>1140</v>
      </c>
      <c r="U16" t="s">
        <v>74</v>
      </c>
    </row>
    <row r="17" spans="1:21" x14ac:dyDescent="0.25">
      <c r="A17">
        <v>16</v>
      </c>
      <c r="B17" t="s">
        <v>99</v>
      </c>
      <c r="C17">
        <v>30</v>
      </c>
      <c r="D17" t="s">
        <v>15</v>
      </c>
      <c r="E17" t="s">
        <v>25</v>
      </c>
      <c r="F17" t="s">
        <v>17</v>
      </c>
      <c r="G17">
        <v>7</v>
      </c>
      <c r="H17">
        <v>2015</v>
      </c>
      <c r="I17" t="s">
        <v>100</v>
      </c>
      <c r="J17" t="s">
        <v>101</v>
      </c>
      <c r="K17" t="s">
        <v>90</v>
      </c>
      <c r="L17" t="s">
        <v>29</v>
      </c>
      <c r="M17" t="s">
        <v>102</v>
      </c>
      <c r="N17" t="s">
        <v>31</v>
      </c>
      <c r="U17" t="s">
        <v>90</v>
      </c>
    </row>
    <row r="18" spans="1:21" x14ac:dyDescent="0.25">
      <c r="A18">
        <v>17</v>
      </c>
      <c r="B18" t="s">
        <v>103</v>
      </c>
      <c r="C18">
        <v>31</v>
      </c>
      <c r="D18" t="s">
        <v>15</v>
      </c>
      <c r="E18" t="s">
        <v>25</v>
      </c>
      <c r="F18" t="s">
        <v>17</v>
      </c>
      <c r="G18">
        <v>7</v>
      </c>
      <c r="H18">
        <v>2015</v>
      </c>
      <c r="I18" t="s">
        <v>104</v>
      </c>
      <c r="J18" t="s">
        <v>105</v>
      </c>
      <c r="K18" t="s">
        <v>106</v>
      </c>
      <c r="L18" t="s">
        <v>29</v>
      </c>
      <c r="M18" t="s">
        <v>107</v>
      </c>
      <c r="N18" t="s">
        <v>108</v>
      </c>
      <c r="U18" t="s">
        <v>106</v>
      </c>
    </row>
    <row r="19" spans="1:21" x14ac:dyDescent="0.25">
      <c r="A19">
        <v>20</v>
      </c>
      <c r="B19" t="s">
        <v>109</v>
      </c>
      <c r="C19">
        <v>42</v>
      </c>
      <c r="D19" t="s">
        <v>15</v>
      </c>
      <c r="E19" t="s">
        <v>16</v>
      </c>
      <c r="F19" t="s">
        <v>17</v>
      </c>
      <c r="G19">
        <v>7</v>
      </c>
      <c r="H19">
        <v>2015</v>
      </c>
      <c r="I19" t="s">
        <v>110</v>
      </c>
      <c r="J19" t="s">
        <v>111</v>
      </c>
      <c r="K19" t="s">
        <v>112</v>
      </c>
      <c r="L19" t="s">
        <v>21</v>
      </c>
      <c r="M19" t="s">
        <v>113</v>
      </c>
      <c r="N19" t="s">
        <v>23</v>
      </c>
      <c r="U19" t="s">
        <v>112</v>
      </c>
    </row>
    <row r="20" spans="1:21" x14ac:dyDescent="0.25">
      <c r="A20">
        <v>422</v>
      </c>
      <c r="B20" t="s">
        <v>114</v>
      </c>
      <c r="C20">
        <v>41</v>
      </c>
      <c r="D20" t="s">
        <v>15</v>
      </c>
      <c r="E20" t="s">
        <v>16</v>
      </c>
      <c r="F20" t="s">
        <v>17</v>
      </c>
      <c r="G20">
        <v>7</v>
      </c>
      <c r="H20">
        <v>2015</v>
      </c>
      <c r="I20" t="s">
        <v>115</v>
      </c>
      <c r="J20" t="s">
        <v>116</v>
      </c>
      <c r="K20" t="s">
        <v>117</v>
      </c>
      <c r="L20" t="s">
        <v>29</v>
      </c>
      <c r="M20" t="s">
        <v>118</v>
      </c>
      <c r="N20" t="s">
        <v>80</v>
      </c>
      <c r="U20" t="s">
        <v>117</v>
      </c>
    </row>
    <row r="21" spans="1:21" x14ac:dyDescent="0.25">
      <c r="A21">
        <v>18</v>
      </c>
      <c r="B21" t="s">
        <v>119</v>
      </c>
      <c r="C21">
        <v>32</v>
      </c>
      <c r="D21" t="s">
        <v>15</v>
      </c>
      <c r="E21" t="s">
        <v>16</v>
      </c>
      <c r="F21" t="s">
        <v>17</v>
      </c>
      <c r="G21">
        <v>7</v>
      </c>
      <c r="H21">
        <v>2015</v>
      </c>
      <c r="I21" t="s">
        <v>120</v>
      </c>
      <c r="J21" t="s">
        <v>121</v>
      </c>
      <c r="K21" t="s">
        <v>122</v>
      </c>
      <c r="L21" t="s">
        <v>29</v>
      </c>
      <c r="M21" t="s">
        <v>123</v>
      </c>
      <c r="N21" t="s">
        <v>31</v>
      </c>
      <c r="U21" t="s">
        <v>122</v>
      </c>
    </row>
    <row r="22" spans="1:21" x14ac:dyDescent="0.25">
      <c r="A22">
        <v>22</v>
      </c>
      <c r="B22" t="s">
        <v>124</v>
      </c>
      <c r="C22">
        <v>36</v>
      </c>
      <c r="D22" t="s">
        <v>15</v>
      </c>
      <c r="E22" t="s">
        <v>16</v>
      </c>
      <c r="F22" t="s">
        <v>17</v>
      </c>
      <c r="G22">
        <v>8</v>
      </c>
      <c r="H22">
        <v>2015</v>
      </c>
      <c r="I22" t="s">
        <v>125</v>
      </c>
      <c r="J22" t="s">
        <v>126</v>
      </c>
      <c r="K22" t="s">
        <v>127</v>
      </c>
      <c r="L22" t="s">
        <v>29</v>
      </c>
      <c r="M22" t="s">
        <v>128</v>
      </c>
      <c r="N22" t="s">
        <v>23</v>
      </c>
      <c r="U22" t="s">
        <v>127</v>
      </c>
    </row>
    <row r="23" spans="1:21" x14ac:dyDescent="0.25">
      <c r="A23">
        <v>19</v>
      </c>
      <c r="B23" t="s">
        <v>129</v>
      </c>
      <c r="C23">
        <v>37</v>
      </c>
      <c r="D23" t="s">
        <v>15</v>
      </c>
      <c r="E23" t="s">
        <v>16</v>
      </c>
      <c r="F23" t="s">
        <v>17</v>
      </c>
      <c r="G23">
        <v>8</v>
      </c>
      <c r="H23">
        <v>2015</v>
      </c>
      <c r="I23" t="s">
        <v>130</v>
      </c>
      <c r="J23" t="s">
        <v>131</v>
      </c>
      <c r="K23" t="s">
        <v>132</v>
      </c>
      <c r="L23" t="s">
        <v>29</v>
      </c>
      <c r="M23" t="s">
        <v>133</v>
      </c>
      <c r="N23" t="s">
        <v>31</v>
      </c>
      <c r="U23" t="s">
        <v>132</v>
      </c>
    </row>
    <row r="24" spans="1:21" x14ac:dyDescent="0.25">
      <c r="A24">
        <v>21</v>
      </c>
      <c r="B24" t="s">
        <v>134</v>
      </c>
      <c r="C24">
        <v>28</v>
      </c>
      <c r="D24" t="s">
        <v>15</v>
      </c>
      <c r="E24" t="s">
        <v>25</v>
      </c>
      <c r="F24" t="s">
        <v>17</v>
      </c>
      <c r="G24">
        <v>8</v>
      </c>
      <c r="H24">
        <v>2015</v>
      </c>
      <c r="I24" t="s">
        <v>135</v>
      </c>
      <c r="J24" t="s">
        <v>136</v>
      </c>
      <c r="K24" t="s">
        <v>137</v>
      </c>
      <c r="L24" t="s">
        <v>29</v>
      </c>
      <c r="M24" t="s">
        <v>138</v>
      </c>
      <c r="N24" t="s">
        <v>23</v>
      </c>
      <c r="U24" t="s">
        <v>137</v>
      </c>
    </row>
    <row r="25" spans="1:21" x14ac:dyDescent="0.25">
      <c r="A25">
        <v>23</v>
      </c>
      <c r="B25" t="s">
        <v>139</v>
      </c>
      <c r="C25">
        <v>42</v>
      </c>
      <c r="D25" t="s">
        <v>15</v>
      </c>
      <c r="E25" t="s">
        <v>25</v>
      </c>
      <c r="F25" t="s">
        <v>17</v>
      </c>
      <c r="G25">
        <v>8</v>
      </c>
      <c r="H25">
        <v>2015</v>
      </c>
      <c r="I25" t="s">
        <v>140</v>
      </c>
      <c r="J25" t="s">
        <v>141</v>
      </c>
      <c r="K25" t="s">
        <v>142</v>
      </c>
      <c r="L25" t="s">
        <v>29</v>
      </c>
      <c r="M25" t="s">
        <v>143</v>
      </c>
      <c r="N25" t="s">
        <v>70</v>
      </c>
      <c r="U25" t="s">
        <v>142</v>
      </c>
    </row>
    <row r="26" spans="1:21" x14ac:dyDescent="0.25">
      <c r="A26">
        <v>24</v>
      </c>
      <c r="B26" t="s">
        <v>144</v>
      </c>
      <c r="C26">
        <v>49</v>
      </c>
      <c r="D26" t="s">
        <v>15</v>
      </c>
      <c r="E26" t="s">
        <v>25</v>
      </c>
      <c r="F26" t="s">
        <v>17</v>
      </c>
      <c r="G26">
        <v>8</v>
      </c>
      <c r="H26">
        <v>2015</v>
      </c>
      <c r="I26" t="s">
        <v>145</v>
      </c>
      <c r="J26" t="s">
        <v>146</v>
      </c>
      <c r="K26" t="s">
        <v>142</v>
      </c>
      <c r="L26" t="s">
        <v>29</v>
      </c>
      <c r="M26" t="s">
        <v>147</v>
      </c>
      <c r="N26" t="s">
        <v>31</v>
      </c>
      <c r="U26" t="s">
        <v>142</v>
      </c>
    </row>
    <row r="27" spans="1:21" x14ac:dyDescent="0.25">
      <c r="A27">
        <v>26</v>
      </c>
      <c r="B27" t="s">
        <v>148</v>
      </c>
      <c r="C27">
        <v>71</v>
      </c>
      <c r="D27" t="s">
        <v>15</v>
      </c>
      <c r="E27" t="s">
        <v>25</v>
      </c>
      <c r="F27" t="s">
        <v>17</v>
      </c>
      <c r="G27">
        <v>9</v>
      </c>
      <c r="H27">
        <v>2015</v>
      </c>
      <c r="I27" t="s">
        <v>149</v>
      </c>
      <c r="J27" t="s">
        <v>150</v>
      </c>
      <c r="K27" t="s">
        <v>127</v>
      </c>
      <c r="L27" t="s">
        <v>29</v>
      </c>
      <c r="M27" t="s">
        <v>151</v>
      </c>
      <c r="N27" t="s">
        <v>31</v>
      </c>
      <c r="U27" t="s">
        <v>127</v>
      </c>
    </row>
    <row r="28" spans="1:21" x14ac:dyDescent="0.25">
      <c r="A28">
        <v>25</v>
      </c>
      <c r="B28" t="s">
        <v>152</v>
      </c>
      <c r="C28">
        <v>33</v>
      </c>
      <c r="D28" t="s">
        <v>15</v>
      </c>
      <c r="E28" t="s">
        <v>45</v>
      </c>
      <c r="F28" t="s">
        <v>17</v>
      </c>
      <c r="G28">
        <v>9</v>
      </c>
      <c r="H28">
        <v>2015</v>
      </c>
      <c r="I28" t="s">
        <v>153</v>
      </c>
      <c r="J28" t="s">
        <v>154</v>
      </c>
      <c r="K28" t="s">
        <v>122</v>
      </c>
      <c r="L28" t="s">
        <v>29</v>
      </c>
      <c r="M28" t="s">
        <v>155</v>
      </c>
      <c r="N28" t="s">
        <v>31</v>
      </c>
      <c r="U28" t="s">
        <v>122</v>
      </c>
    </row>
    <row r="29" spans="1:21" x14ac:dyDescent="0.25">
      <c r="A29">
        <v>27</v>
      </c>
      <c r="B29" t="s">
        <v>156</v>
      </c>
      <c r="C29">
        <v>23</v>
      </c>
      <c r="D29" t="s">
        <v>15</v>
      </c>
      <c r="E29" t="s">
        <v>45</v>
      </c>
      <c r="F29" t="s">
        <v>17</v>
      </c>
      <c r="G29">
        <v>11</v>
      </c>
      <c r="H29">
        <v>2015</v>
      </c>
      <c r="I29" t="s">
        <v>157</v>
      </c>
      <c r="J29" t="s">
        <v>158</v>
      </c>
      <c r="K29" t="s">
        <v>53</v>
      </c>
      <c r="L29" t="s">
        <v>29</v>
      </c>
      <c r="M29" t="s">
        <v>159</v>
      </c>
      <c r="N29" t="s">
        <v>31</v>
      </c>
      <c r="U29" t="s">
        <v>53</v>
      </c>
    </row>
    <row r="30" spans="1:21" x14ac:dyDescent="0.25">
      <c r="A30">
        <v>28</v>
      </c>
      <c r="B30" t="s">
        <v>160</v>
      </c>
      <c r="C30">
        <v>29</v>
      </c>
      <c r="D30" t="s">
        <v>15</v>
      </c>
      <c r="E30" t="s">
        <v>45</v>
      </c>
      <c r="F30" t="s">
        <v>17</v>
      </c>
      <c r="G30">
        <v>11</v>
      </c>
      <c r="H30">
        <v>2015</v>
      </c>
      <c r="I30" t="s">
        <v>161</v>
      </c>
      <c r="J30" t="s">
        <v>162</v>
      </c>
      <c r="K30" t="s">
        <v>163</v>
      </c>
      <c r="L30" t="s">
        <v>29</v>
      </c>
      <c r="M30" t="s">
        <v>164</v>
      </c>
      <c r="N30" t="s">
        <v>31</v>
      </c>
      <c r="U30" t="s">
        <v>163</v>
      </c>
    </row>
    <row r="31" spans="1:21" x14ac:dyDescent="0.25">
      <c r="A31">
        <v>29</v>
      </c>
      <c r="B31" t="s">
        <v>165</v>
      </c>
      <c r="C31">
        <v>39</v>
      </c>
      <c r="D31" t="s">
        <v>15</v>
      </c>
      <c r="E31" t="s">
        <v>25</v>
      </c>
      <c r="F31" t="s">
        <v>17</v>
      </c>
      <c r="G31">
        <v>12</v>
      </c>
      <c r="H31">
        <v>2015</v>
      </c>
      <c r="I31" t="s">
        <v>166</v>
      </c>
      <c r="J31" t="s">
        <v>167</v>
      </c>
      <c r="K31" t="s">
        <v>106</v>
      </c>
      <c r="L31" t="s">
        <v>29</v>
      </c>
      <c r="M31" t="s">
        <v>168</v>
      </c>
      <c r="N31" t="s">
        <v>31</v>
      </c>
      <c r="U31" t="s">
        <v>106</v>
      </c>
    </row>
    <row r="32" spans="1:21" x14ac:dyDescent="0.25">
      <c r="A32">
        <v>30</v>
      </c>
      <c r="B32" t="s">
        <v>169</v>
      </c>
      <c r="C32">
        <v>34</v>
      </c>
      <c r="D32" t="s">
        <v>15</v>
      </c>
      <c r="E32" t="s">
        <v>25</v>
      </c>
      <c r="F32" t="s">
        <v>17</v>
      </c>
      <c r="G32">
        <v>13</v>
      </c>
      <c r="H32">
        <v>2015</v>
      </c>
      <c r="I32" t="s">
        <v>170</v>
      </c>
      <c r="J32" t="s">
        <v>171</v>
      </c>
      <c r="K32" t="s">
        <v>172</v>
      </c>
      <c r="L32" t="s">
        <v>29</v>
      </c>
      <c r="M32" t="s">
        <v>173</v>
      </c>
      <c r="N32" t="s">
        <v>31</v>
      </c>
      <c r="U32" t="s">
        <v>172</v>
      </c>
    </row>
    <row r="33" spans="1:21" x14ac:dyDescent="0.25">
      <c r="A33">
        <v>31</v>
      </c>
      <c r="B33" t="s">
        <v>174</v>
      </c>
      <c r="C33">
        <v>43</v>
      </c>
      <c r="D33" t="s">
        <v>15</v>
      </c>
      <c r="E33" t="s">
        <v>25</v>
      </c>
      <c r="F33" t="s">
        <v>17</v>
      </c>
      <c r="G33">
        <v>13</v>
      </c>
      <c r="H33">
        <v>2015</v>
      </c>
      <c r="I33" t="s">
        <v>175</v>
      </c>
      <c r="J33" t="s">
        <v>176</v>
      </c>
      <c r="K33" t="s">
        <v>122</v>
      </c>
      <c r="L33" t="s">
        <v>29</v>
      </c>
      <c r="M33" t="s">
        <v>177</v>
      </c>
      <c r="N33" t="s">
        <v>80</v>
      </c>
      <c r="U33" t="s">
        <v>122</v>
      </c>
    </row>
    <row r="34" spans="1:21" x14ac:dyDescent="0.25">
      <c r="A34">
        <v>32</v>
      </c>
      <c r="B34" t="s">
        <v>178</v>
      </c>
      <c r="C34">
        <v>24</v>
      </c>
      <c r="D34" t="s">
        <v>15</v>
      </c>
      <c r="E34" t="s">
        <v>16</v>
      </c>
      <c r="F34" t="s">
        <v>17</v>
      </c>
      <c r="G34">
        <v>14</v>
      </c>
      <c r="H34">
        <v>2015</v>
      </c>
      <c r="I34" t="s">
        <v>179</v>
      </c>
      <c r="J34" t="s">
        <v>180</v>
      </c>
      <c r="K34" t="s">
        <v>181</v>
      </c>
      <c r="L34" t="s">
        <v>29</v>
      </c>
      <c r="M34" t="s">
        <v>182</v>
      </c>
      <c r="N34" t="s">
        <v>108</v>
      </c>
      <c r="U34" t="s">
        <v>181</v>
      </c>
    </row>
    <row r="35" spans="1:21" x14ac:dyDescent="0.25">
      <c r="A35">
        <v>33</v>
      </c>
      <c r="B35" t="s">
        <v>183</v>
      </c>
      <c r="C35">
        <v>29</v>
      </c>
      <c r="D35" t="s">
        <v>15</v>
      </c>
      <c r="E35" t="s">
        <v>25</v>
      </c>
      <c r="F35" t="s">
        <v>17</v>
      </c>
      <c r="G35">
        <v>14</v>
      </c>
      <c r="H35">
        <v>2015</v>
      </c>
      <c r="I35" t="s">
        <v>184</v>
      </c>
      <c r="J35" t="s">
        <v>185</v>
      </c>
      <c r="K35" t="s">
        <v>186</v>
      </c>
      <c r="L35" t="s">
        <v>29</v>
      </c>
      <c r="M35" t="s">
        <v>187</v>
      </c>
      <c r="N35" t="s">
        <v>108</v>
      </c>
      <c r="U35" t="s">
        <v>186</v>
      </c>
    </row>
    <row r="36" spans="1:21" x14ac:dyDescent="0.25">
      <c r="A36">
        <v>36</v>
      </c>
      <c r="B36" t="s">
        <v>188</v>
      </c>
      <c r="C36">
        <v>75</v>
      </c>
      <c r="D36" t="s">
        <v>15</v>
      </c>
      <c r="E36" t="s">
        <v>25</v>
      </c>
      <c r="F36" t="s">
        <v>17</v>
      </c>
      <c r="G36">
        <v>14</v>
      </c>
      <c r="H36">
        <v>2015</v>
      </c>
      <c r="I36" t="s">
        <v>189</v>
      </c>
      <c r="J36" t="s">
        <v>190</v>
      </c>
      <c r="K36" t="s">
        <v>191</v>
      </c>
      <c r="L36" t="s">
        <v>29</v>
      </c>
      <c r="M36" t="s">
        <v>192</v>
      </c>
      <c r="N36" t="s">
        <v>80</v>
      </c>
      <c r="U36" t="s">
        <v>191</v>
      </c>
    </row>
    <row r="37" spans="1:21" x14ac:dyDescent="0.25">
      <c r="A37">
        <v>37</v>
      </c>
      <c r="B37" t="s">
        <v>193</v>
      </c>
      <c r="C37">
        <v>87</v>
      </c>
      <c r="D37" t="s">
        <v>15</v>
      </c>
      <c r="E37" t="s">
        <v>25</v>
      </c>
      <c r="F37" t="s">
        <v>17</v>
      </c>
      <c r="G37">
        <v>14</v>
      </c>
      <c r="H37">
        <v>2015</v>
      </c>
      <c r="I37" t="s">
        <v>194</v>
      </c>
      <c r="J37" t="s">
        <v>195</v>
      </c>
      <c r="K37" t="s">
        <v>196</v>
      </c>
      <c r="L37" t="s">
        <v>42</v>
      </c>
      <c r="M37" t="s">
        <v>197</v>
      </c>
      <c r="N37" t="s">
        <v>23</v>
      </c>
      <c r="U37" t="s">
        <v>196</v>
      </c>
    </row>
    <row r="38" spans="1:21" x14ac:dyDescent="0.25">
      <c r="A38">
        <v>35</v>
      </c>
      <c r="B38" t="s">
        <v>198</v>
      </c>
      <c r="C38">
        <v>68</v>
      </c>
      <c r="D38" t="s">
        <v>15</v>
      </c>
      <c r="E38" t="s">
        <v>25</v>
      </c>
      <c r="F38" t="s">
        <v>17</v>
      </c>
      <c r="G38">
        <v>14</v>
      </c>
      <c r="H38">
        <v>2015</v>
      </c>
      <c r="I38" t="s">
        <v>199</v>
      </c>
      <c r="J38" t="s">
        <v>200</v>
      </c>
      <c r="K38" t="s">
        <v>122</v>
      </c>
      <c r="L38" t="s">
        <v>29</v>
      </c>
      <c r="M38" t="s">
        <v>201</v>
      </c>
      <c r="N38" t="s">
        <v>31</v>
      </c>
      <c r="U38" t="s">
        <v>122</v>
      </c>
    </row>
    <row r="39" spans="1:21" x14ac:dyDescent="0.25">
      <c r="A39">
        <v>34</v>
      </c>
      <c r="B39" t="s">
        <v>202</v>
      </c>
      <c r="C39">
        <v>34</v>
      </c>
      <c r="D39" t="s">
        <v>15</v>
      </c>
      <c r="E39" t="s">
        <v>25</v>
      </c>
      <c r="F39" t="s">
        <v>17</v>
      </c>
      <c r="G39">
        <v>14</v>
      </c>
      <c r="H39">
        <v>2015</v>
      </c>
      <c r="I39" t="s">
        <v>203</v>
      </c>
      <c r="J39" t="s">
        <v>204</v>
      </c>
      <c r="K39" t="s">
        <v>142</v>
      </c>
      <c r="L39" t="s">
        <v>29</v>
      </c>
      <c r="M39" t="s">
        <v>205</v>
      </c>
      <c r="N39" t="s">
        <v>80</v>
      </c>
      <c r="U39" t="s">
        <v>142</v>
      </c>
    </row>
    <row r="40" spans="1:21" x14ac:dyDescent="0.25">
      <c r="A40">
        <v>41</v>
      </c>
      <c r="B40" t="s">
        <v>206</v>
      </c>
      <c r="C40">
        <v>34</v>
      </c>
      <c r="D40" t="s">
        <v>15</v>
      </c>
      <c r="E40" t="s">
        <v>16</v>
      </c>
      <c r="F40" t="s">
        <v>17</v>
      </c>
      <c r="G40">
        <v>14</v>
      </c>
      <c r="H40">
        <v>2015</v>
      </c>
      <c r="I40" t="s">
        <v>207</v>
      </c>
      <c r="J40" t="s">
        <v>208</v>
      </c>
      <c r="K40" t="s">
        <v>209</v>
      </c>
      <c r="L40" t="s">
        <v>29</v>
      </c>
      <c r="M40" t="s">
        <v>210</v>
      </c>
      <c r="N40" t="s">
        <v>31</v>
      </c>
      <c r="U40" t="s">
        <v>209</v>
      </c>
    </row>
    <row r="41" spans="1:21" x14ac:dyDescent="0.25">
      <c r="A41">
        <v>43</v>
      </c>
      <c r="B41" t="s">
        <v>211</v>
      </c>
      <c r="C41">
        <v>42</v>
      </c>
      <c r="D41" t="s">
        <v>15</v>
      </c>
      <c r="E41" t="s">
        <v>16</v>
      </c>
      <c r="F41" t="s">
        <v>17</v>
      </c>
      <c r="G41">
        <v>15</v>
      </c>
      <c r="H41">
        <v>2015</v>
      </c>
      <c r="I41" t="s">
        <v>212</v>
      </c>
      <c r="J41" t="s">
        <v>213</v>
      </c>
      <c r="K41" t="s">
        <v>63</v>
      </c>
      <c r="L41" t="s">
        <v>29</v>
      </c>
      <c r="M41" t="s">
        <v>214</v>
      </c>
      <c r="N41" t="s">
        <v>108</v>
      </c>
      <c r="U41" t="s">
        <v>63</v>
      </c>
    </row>
    <row r="42" spans="1:21" x14ac:dyDescent="0.25">
      <c r="A42">
        <v>42</v>
      </c>
      <c r="B42" t="s">
        <v>215</v>
      </c>
      <c r="C42">
        <v>36</v>
      </c>
      <c r="D42" t="s">
        <v>15</v>
      </c>
      <c r="E42" t="s">
        <v>45</v>
      </c>
      <c r="F42" t="s">
        <v>17</v>
      </c>
      <c r="G42">
        <v>15</v>
      </c>
      <c r="H42">
        <v>2015</v>
      </c>
      <c r="I42" t="s">
        <v>216</v>
      </c>
      <c r="J42" t="s">
        <v>217</v>
      </c>
      <c r="K42" t="s">
        <v>53</v>
      </c>
      <c r="L42" t="s">
        <v>29</v>
      </c>
      <c r="M42" t="s">
        <v>218</v>
      </c>
      <c r="N42" t="s">
        <v>80</v>
      </c>
      <c r="U42" t="s">
        <v>53</v>
      </c>
    </row>
    <row r="43" spans="1:21" x14ac:dyDescent="0.25">
      <c r="A43">
        <v>39</v>
      </c>
      <c r="B43" t="s">
        <v>219</v>
      </c>
      <c r="C43">
        <v>27</v>
      </c>
      <c r="D43" t="s">
        <v>15</v>
      </c>
      <c r="E43" t="s">
        <v>16</v>
      </c>
      <c r="F43" t="s">
        <v>17</v>
      </c>
      <c r="G43">
        <v>15</v>
      </c>
      <c r="H43">
        <v>2015</v>
      </c>
      <c r="I43" t="s">
        <v>220</v>
      </c>
      <c r="J43" t="s">
        <v>221</v>
      </c>
      <c r="K43" t="s">
        <v>222</v>
      </c>
      <c r="L43" t="s">
        <v>29</v>
      </c>
      <c r="M43" t="s">
        <v>223</v>
      </c>
      <c r="N43" t="s">
        <v>31</v>
      </c>
      <c r="U43" t="s">
        <v>222</v>
      </c>
    </row>
    <row r="44" spans="1:21" x14ac:dyDescent="0.25">
      <c r="A44">
        <v>40</v>
      </c>
      <c r="B44" t="s">
        <v>224</v>
      </c>
      <c r="C44">
        <v>33</v>
      </c>
      <c r="D44" t="s">
        <v>15</v>
      </c>
      <c r="E44" t="s">
        <v>25</v>
      </c>
      <c r="F44" t="s">
        <v>17</v>
      </c>
      <c r="G44">
        <v>15</v>
      </c>
      <c r="H44">
        <v>2015</v>
      </c>
      <c r="I44" t="s">
        <v>225</v>
      </c>
      <c r="J44" t="s">
        <v>226</v>
      </c>
      <c r="K44" t="s">
        <v>132</v>
      </c>
      <c r="L44" t="s">
        <v>29</v>
      </c>
      <c r="M44" t="s">
        <v>227</v>
      </c>
      <c r="N44" t="s">
        <v>31</v>
      </c>
      <c r="U44" t="s">
        <v>132</v>
      </c>
    </row>
    <row r="45" spans="1:21" x14ac:dyDescent="0.25">
      <c r="A45">
        <v>38</v>
      </c>
      <c r="B45" t="s">
        <v>228</v>
      </c>
      <c r="C45">
        <v>24</v>
      </c>
      <c r="D45" t="s">
        <v>15</v>
      </c>
      <c r="E45" t="s">
        <v>25</v>
      </c>
      <c r="F45" t="s">
        <v>17</v>
      </c>
      <c r="G45">
        <v>15</v>
      </c>
      <c r="H45">
        <v>2015</v>
      </c>
      <c r="I45" t="s">
        <v>229</v>
      </c>
      <c r="J45" t="s">
        <v>230</v>
      </c>
      <c r="K45" t="s">
        <v>181</v>
      </c>
      <c r="L45" t="s">
        <v>29</v>
      </c>
      <c r="M45" t="s">
        <v>231</v>
      </c>
      <c r="N45" t="s">
        <v>31</v>
      </c>
      <c r="U45" t="s">
        <v>181</v>
      </c>
    </row>
    <row r="46" spans="1:21" x14ac:dyDescent="0.25">
      <c r="A46">
        <v>1009</v>
      </c>
      <c r="B46" t="s">
        <v>232</v>
      </c>
      <c r="C46">
        <v>37</v>
      </c>
      <c r="D46" t="s">
        <v>87</v>
      </c>
      <c r="E46" t="s">
        <v>25</v>
      </c>
      <c r="F46" t="s">
        <v>17</v>
      </c>
      <c r="G46">
        <v>15</v>
      </c>
      <c r="H46">
        <v>2015</v>
      </c>
      <c r="I46" t="s">
        <v>233</v>
      </c>
      <c r="J46" t="s">
        <v>234</v>
      </c>
      <c r="K46" t="s">
        <v>191</v>
      </c>
      <c r="L46" t="s">
        <v>29</v>
      </c>
      <c r="M46" t="s">
        <v>235</v>
      </c>
      <c r="N46" t="s">
        <v>23</v>
      </c>
      <c r="U46" t="s">
        <v>191</v>
      </c>
    </row>
    <row r="47" spans="1:21" x14ac:dyDescent="0.25">
      <c r="A47">
        <v>46</v>
      </c>
      <c r="B47" t="s">
        <v>236</v>
      </c>
      <c r="C47">
        <v>48</v>
      </c>
      <c r="D47" t="s">
        <v>15</v>
      </c>
      <c r="E47" t="s">
        <v>237</v>
      </c>
      <c r="F47" t="s">
        <v>17</v>
      </c>
      <c r="G47">
        <v>16</v>
      </c>
      <c r="H47">
        <v>2015</v>
      </c>
      <c r="I47" t="s">
        <v>238</v>
      </c>
      <c r="J47" t="s">
        <v>239</v>
      </c>
      <c r="K47" t="s">
        <v>53</v>
      </c>
      <c r="L47" t="s">
        <v>29</v>
      </c>
      <c r="M47" t="s">
        <v>240</v>
      </c>
      <c r="N47" t="s">
        <v>80</v>
      </c>
      <c r="U47" t="s">
        <v>53</v>
      </c>
    </row>
    <row r="48" spans="1:21" x14ac:dyDescent="0.25">
      <c r="A48">
        <v>45</v>
      </c>
      <c r="B48" t="s">
        <v>241</v>
      </c>
      <c r="C48">
        <v>39</v>
      </c>
      <c r="D48" t="s">
        <v>15</v>
      </c>
      <c r="E48" t="s">
        <v>16</v>
      </c>
      <c r="F48" t="s">
        <v>17</v>
      </c>
      <c r="G48">
        <v>16</v>
      </c>
      <c r="H48">
        <v>2015</v>
      </c>
      <c r="I48" t="s">
        <v>242</v>
      </c>
      <c r="J48" t="s">
        <v>243</v>
      </c>
      <c r="K48" t="s">
        <v>68</v>
      </c>
      <c r="L48" t="s">
        <v>29</v>
      </c>
      <c r="M48" t="s">
        <v>244</v>
      </c>
      <c r="N48" t="s">
        <v>31</v>
      </c>
      <c r="U48" t="s">
        <v>68</v>
      </c>
    </row>
    <row r="49" spans="1:21" x14ac:dyDescent="0.25">
      <c r="A49">
        <v>48</v>
      </c>
      <c r="B49" t="s">
        <v>245</v>
      </c>
      <c r="C49">
        <v>69</v>
      </c>
      <c r="D49" t="s">
        <v>15</v>
      </c>
      <c r="E49" t="s">
        <v>25</v>
      </c>
      <c r="F49" t="s">
        <v>17</v>
      </c>
      <c r="G49">
        <v>16</v>
      </c>
      <c r="H49">
        <v>2015</v>
      </c>
      <c r="I49" t="s">
        <v>246</v>
      </c>
      <c r="J49" t="s">
        <v>247</v>
      </c>
      <c r="K49" t="s">
        <v>248</v>
      </c>
      <c r="L49" t="s">
        <v>42</v>
      </c>
      <c r="M49" t="s">
        <v>249</v>
      </c>
      <c r="N49" t="s">
        <v>23</v>
      </c>
      <c r="U49" t="s">
        <v>248</v>
      </c>
    </row>
    <row r="50" spans="1:21" x14ac:dyDescent="0.25">
      <c r="A50">
        <v>47</v>
      </c>
      <c r="B50" t="s">
        <v>250</v>
      </c>
      <c r="C50">
        <v>57</v>
      </c>
      <c r="D50" t="s">
        <v>15</v>
      </c>
      <c r="E50" t="s">
        <v>33</v>
      </c>
      <c r="F50" t="s">
        <v>17</v>
      </c>
      <c r="G50">
        <v>16</v>
      </c>
      <c r="H50">
        <v>2015</v>
      </c>
      <c r="I50" t="s">
        <v>251</v>
      </c>
      <c r="J50" t="s">
        <v>252</v>
      </c>
      <c r="K50" t="s">
        <v>181</v>
      </c>
      <c r="L50" t="s">
        <v>84</v>
      </c>
      <c r="M50" t="s">
        <v>253</v>
      </c>
      <c r="N50" t="s">
        <v>70</v>
      </c>
      <c r="U50" t="s">
        <v>181</v>
      </c>
    </row>
    <row r="51" spans="1:21" x14ac:dyDescent="0.25">
      <c r="A51">
        <v>44</v>
      </c>
      <c r="B51" t="s">
        <v>254</v>
      </c>
      <c r="C51">
        <v>23</v>
      </c>
      <c r="D51" t="s">
        <v>15</v>
      </c>
      <c r="E51" t="s">
        <v>16</v>
      </c>
      <c r="F51" t="s">
        <v>17</v>
      </c>
      <c r="G51">
        <v>16</v>
      </c>
      <c r="H51">
        <v>2015</v>
      </c>
      <c r="I51" t="s">
        <v>255</v>
      </c>
      <c r="J51" t="s">
        <v>256</v>
      </c>
      <c r="K51" t="s">
        <v>58</v>
      </c>
      <c r="L51" t="s">
        <v>29</v>
      </c>
      <c r="M51" t="s">
        <v>257</v>
      </c>
      <c r="N51" t="s">
        <v>31</v>
      </c>
      <c r="U51" t="s">
        <v>58</v>
      </c>
    </row>
    <row r="52" spans="1:21" x14ac:dyDescent="0.25">
      <c r="A52">
        <v>49</v>
      </c>
      <c r="B52" t="s">
        <v>258</v>
      </c>
      <c r="C52">
        <v>26</v>
      </c>
      <c r="D52" t="s">
        <v>15</v>
      </c>
      <c r="E52" t="s">
        <v>45</v>
      </c>
      <c r="F52" t="s">
        <v>17</v>
      </c>
      <c r="G52">
        <v>16</v>
      </c>
      <c r="H52">
        <v>2015</v>
      </c>
      <c r="I52" t="s">
        <v>259</v>
      </c>
      <c r="J52" t="s">
        <v>260</v>
      </c>
      <c r="K52" t="s">
        <v>122</v>
      </c>
      <c r="L52" t="s">
        <v>29</v>
      </c>
      <c r="M52" t="s">
        <v>261</v>
      </c>
      <c r="N52" t="s">
        <v>31</v>
      </c>
      <c r="U52" t="s">
        <v>122</v>
      </c>
    </row>
    <row r="53" spans="1:21" x14ac:dyDescent="0.25">
      <c r="A53">
        <v>50</v>
      </c>
      <c r="B53" t="s">
        <v>262</v>
      </c>
      <c r="C53">
        <v>41</v>
      </c>
      <c r="D53" t="s">
        <v>15</v>
      </c>
      <c r="E53" t="s">
        <v>25</v>
      </c>
      <c r="F53" t="s">
        <v>17</v>
      </c>
      <c r="G53">
        <v>16</v>
      </c>
      <c r="H53">
        <v>2015</v>
      </c>
      <c r="I53" t="s">
        <v>263</v>
      </c>
      <c r="J53" t="s">
        <v>264</v>
      </c>
      <c r="K53" t="s">
        <v>122</v>
      </c>
      <c r="L53" t="s">
        <v>29</v>
      </c>
      <c r="M53" t="s">
        <v>265</v>
      </c>
      <c r="N53" t="s">
        <v>31</v>
      </c>
      <c r="U53" t="s">
        <v>122</v>
      </c>
    </row>
    <row r="54" spans="1:21" x14ac:dyDescent="0.25">
      <c r="A54">
        <v>52</v>
      </c>
      <c r="B54" t="s">
        <v>266</v>
      </c>
      <c r="C54">
        <v>24</v>
      </c>
      <c r="D54" t="s">
        <v>15</v>
      </c>
      <c r="E54" t="s">
        <v>45</v>
      </c>
      <c r="F54" t="s">
        <v>17</v>
      </c>
      <c r="G54">
        <v>17</v>
      </c>
      <c r="H54">
        <v>2015</v>
      </c>
      <c r="I54" t="s">
        <v>267</v>
      </c>
      <c r="J54" t="s">
        <v>83</v>
      </c>
      <c r="K54" t="s">
        <v>53</v>
      </c>
      <c r="L54" t="s">
        <v>29</v>
      </c>
      <c r="M54" t="s">
        <v>268</v>
      </c>
      <c r="N54" t="s">
        <v>31</v>
      </c>
      <c r="U54" t="s">
        <v>53</v>
      </c>
    </row>
    <row r="55" spans="1:21" x14ac:dyDescent="0.25">
      <c r="A55">
        <v>51</v>
      </c>
      <c r="B55" t="s">
        <v>269</v>
      </c>
      <c r="C55">
        <v>21</v>
      </c>
      <c r="D55" t="s">
        <v>15</v>
      </c>
      <c r="E55" t="s">
        <v>16</v>
      </c>
      <c r="F55" t="s">
        <v>17</v>
      </c>
      <c r="G55">
        <v>17</v>
      </c>
      <c r="H55">
        <v>2015</v>
      </c>
      <c r="I55" t="s">
        <v>270</v>
      </c>
      <c r="J55" t="s">
        <v>271</v>
      </c>
      <c r="K55" t="s">
        <v>58</v>
      </c>
      <c r="L55" t="s">
        <v>29</v>
      </c>
      <c r="M55" t="s">
        <v>272</v>
      </c>
      <c r="N55" t="s">
        <v>31</v>
      </c>
      <c r="U55" t="s">
        <v>58</v>
      </c>
    </row>
    <row r="56" spans="1:21" x14ac:dyDescent="0.25">
      <c r="A56">
        <v>53</v>
      </c>
      <c r="B56" t="s">
        <v>273</v>
      </c>
      <c r="C56">
        <v>25</v>
      </c>
      <c r="D56" t="s">
        <v>15</v>
      </c>
      <c r="E56" t="s">
        <v>45</v>
      </c>
      <c r="F56" t="s">
        <v>17</v>
      </c>
      <c r="G56">
        <v>17</v>
      </c>
      <c r="H56">
        <v>2015</v>
      </c>
      <c r="I56" t="s">
        <v>274</v>
      </c>
      <c r="J56" t="s">
        <v>275</v>
      </c>
      <c r="K56" t="s">
        <v>122</v>
      </c>
      <c r="L56" t="s">
        <v>29</v>
      </c>
      <c r="M56" t="s">
        <v>276</v>
      </c>
      <c r="N56" t="s">
        <v>80</v>
      </c>
      <c r="U56" t="s">
        <v>122</v>
      </c>
    </row>
    <row r="57" spans="1:21" x14ac:dyDescent="0.25">
      <c r="A57">
        <v>54</v>
      </c>
      <c r="B57" t="s">
        <v>277</v>
      </c>
      <c r="C57">
        <v>32</v>
      </c>
      <c r="D57" t="s">
        <v>15</v>
      </c>
      <c r="E57" t="s">
        <v>25</v>
      </c>
      <c r="F57" t="s">
        <v>17</v>
      </c>
      <c r="G57">
        <v>18</v>
      </c>
      <c r="H57">
        <v>2015</v>
      </c>
      <c r="I57" t="s">
        <v>278</v>
      </c>
      <c r="J57" t="s">
        <v>279</v>
      </c>
      <c r="K57" t="s">
        <v>63</v>
      </c>
      <c r="L57" t="s">
        <v>29</v>
      </c>
      <c r="M57" t="s">
        <v>280</v>
      </c>
      <c r="N57" t="s">
        <v>31</v>
      </c>
      <c r="U57" t="s">
        <v>63</v>
      </c>
    </row>
    <row r="58" spans="1:21" x14ac:dyDescent="0.25">
      <c r="A58">
        <v>55</v>
      </c>
      <c r="B58" t="s">
        <v>281</v>
      </c>
      <c r="C58">
        <v>67</v>
      </c>
      <c r="D58" t="s">
        <v>15</v>
      </c>
      <c r="E58" t="s">
        <v>25</v>
      </c>
      <c r="F58" t="s">
        <v>17</v>
      </c>
      <c r="G58">
        <v>18</v>
      </c>
      <c r="H58">
        <v>2015</v>
      </c>
      <c r="I58" t="s">
        <v>282</v>
      </c>
      <c r="J58" t="s">
        <v>283</v>
      </c>
      <c r="K58" t="s">
        <v>248</v>
      </c>
      <c r="L58" t="s">
        <v>29</v>
      </c>
      <c r="M58" t="s">
        <v>284</v>
      </c>
      <c r="N58" t="s">
        <v>31</v>
      </c>
      <c r="U58" t="s">
        <v>248</v>
      </c>
    </row>
    <row r="59" spans="1:21" x14ac:dyDescent="0.25">
      <c r="A59">
        <v>56</v>
      </c>
      <c r="B59" t="s">
        <v>285</v>
      </c>
      <c r="C59">
        <v>49</v>
      </c>
      <c r="D59" t="s">
        <v>15</v>
      </c>
      <c r="E59" t="s">
        <v>25</v>
      </c>
      <c r="F59" t="s">
        <v>17</v>
      </c>
      <c r="G59">
        <v>19</v>
      </c>
      <c r="H59">
        <v>2015</v>
      </c>
      <c r="I59" t="s">
        <v>286</v>
      </c>
      <c r="J59" t="s">
        <v>287</v>
      </c>
      <c r="K59" t="s">
        <v>288</v>
      </c>
      <c r="L59" t="s">
        <v>29</v>
      </c>
      <c r="M59" t="s">
        <v>289</v>
      </c>
      <c r="N59" t="s">
        <v>80</v>
      </c>
      <c r="U59" t="s">
        <v>288</v>
      </c>
    </row>
    <row r="60" spans="1:21" x14ac:dyDescent="0.25">
      <c r="A60">
        <v>58</v>
      </c>
      <c r="B60" t="s">
        <v>290</v>
      </c>
      <c r="C60">
        <v>36</v>
      </c>
      <c r="D60" t="s">
        <v>15</v>
      </c>
      <c r="E60" t="s">
        <v>25</v>
      </c>
      <c r="F60" t="s">
        <v>17</v>
      </c>
      <c r="G60">
        <v>21</v>
      </c>
      <c r="H60">
        <v>2015</v>
      </c>
      <c r="I60" t="s">
        <v>291</v>
      </c>
      <c r="J60" t="s">
        <v>292</v>
      </c>
      <c r="K60" t="s">
        <v>53</v>
      </c>
      <c r="L60" t="s">
        <v>29</v>
      </c>
      <c r="M60" t="s">
        <v>293</v>
      </c>
      <c r="N60" t="s">
        <v>31</v>
      </c>
      <c r="U60" t="s">
        <v>53</v>
      </c>
    </row>
    <row r="61" spans="1:21" x14ac:dyDescent="0.25">
      <c r="A61">
        <v>57</v>
      </c>
      <c r="B61" t="s">
        <v>294</v>
      </c>
      <c r="C61">
        <v>19</v>
      </c>
      <c r="D61" t="s">
        <v>15</v>
      </c>
      <c r="E61" t="s">
        <v>16</v>
      </c>
      <c r="F61" t="s">
        <v>17</v>
      </c>
      <c r="G61">
        <v>21</v>
      </c>
      <c r="H61">
        <v>2015</v>
      </c>
      <c r="I61" t="s">
        <v>295</v>
      </c>
      <c r="J61" t="s">
        <v>296</v>
      </c>
      <c r="K61" t="s">
        <v>186</v>
      </c>
      <c r="L61" t="s">
        <v>29</v>
      </c>
      <c r="M61" t="s">
        <v>297</v>
      </c>
      <c r="N61" t="s">
        <v>31</v>
      </c>
      <c r="U61" t="s">
        <v>186</v>
      </c>
    </row>
    <row r="62" spans="1:21" x14ac:dyDescent="0.25">
      <c r="A62">
        <v>60</v>
      </c>
      <c r="B62" t="s">
        <v>298</v>
      </c>
      <c r="C62">
        <v>45</v>
      </c>
      <c r="D62" t="s">
        <v>15</v>
      </c>
      <c r="E62" t="s">
        <v>25</v>
      </c>
      <c r="F62" t="s">
        <v>17</v>
      </c>
      <c r="G62">
        <v>21</v>
      </c>
      <c r="H62">
        <v>2015</v>
      </c>
      <c r="I62" t="s">
        <v>299</v>
      </c>
      <c r="J62" t="s">
        <v>300</v>
      </c>
      <c r="K62" t="s">
        <v>301</v>
      </c>
      <c r="L62" t="s">
        <v>29</v>
      </c>
      <c r="M62" t="s">
        <v>302</v>
      </c>
      <c r="N62" t="s">
        <v>80</v>
      </c>
      <c r="U62" t="s">
        <v>301</v>
      </c>
    </row>
    <row r="63" spans="1:21" x14ac:dyDescent="0.25">
      <c r="A63">
        <v>61</v>
      </c>
      <c r="B63" t="s">
        <v>303</v>
      </c>
      <c r="C63">
        <v>54</v>
      </c>
      <c r="D63" t="s">
        <v>15</v>
      </c>
      <c r="E63" t="s">
        <v>25</v>
      </c>
      <c r="F63" t="s">
        <v>17</v>
      </c>
      <c r="G63">
        <v>21</v>
      </c>
      <c r="H63">
        <v>2015</v>
      </c>
      <c r="I63" t="s">
        <v>304</v>
      </c>
      <c r="J63" t="s">
        <v>305</v>
      </c>
      <c r="K63" t="s">
        <v>306</v>
      </c>
      <c r="L63" t="s">
        <v>29</v>
      </c>
      <c r="M63" t="s">
        <v>307</v>
      </c>
      <c r="N63" t="s">
        <v>31</v>
      </c>
      <c r="U63" t="s">
        <v>306</v>
      </c>
    </row>
    <row r="64" spans="1:21" x14ac:dyDescent="0.25">
      <c r="A64">
        <v>59</v>
      </c>
      <c r="B64" t="s">
        <v>308</v>
      </c>
      <c r="C64">
        <v>36</v>
      </c>
      <c r="D64" t="s">
        <v>15</v>
      </c>
      <c r="E64" t="s">
        <v>45</v>
      </c>
      <c r="F64" t="s">
        <v>17</v>
      </c>
      <c r="G64">
        <v>21</v>
      </c>
      <c r="H64">
        <v>2015</v>
      </c>
      <c r="I64" t="s">
        <v>309</v>
      </c>
      <c r="J64" t="s">
        <v>310</v>
      </c>
      <c r="K64" t="s">
        <v>122</v>
      </c>
      <c r="L64" t="s">
        <v>29</v>
      </c>
      <c r="M64" t="s">
        <v>311</v>
      </c>
      <c r="N64" t="s">
        <v>31</v>
      </c>
      <c r="U64" t="s">
        <v>122</v>
      </c>
    </row>
    <row r="65" spans="1:21" x14ac:dyDescent="0.25">
      <c r="A65">
        <v>62</v>
      </c>
      <c r="B65" t="s">
        <v>312</v>
      </c>
      <c r="C65">
        <v>17</v>
      </c>
      <c r="D65" t="s">
        <v>87</v>
      </c>
      <c r="E65" t="s">
        <v>25</v>
      </c>
      <c r="F65" t="s">
        <v>17</v>
      </c>
      <c r="G65">
        <v>22</v>
      </c>
      <c r="H65">
        <v>2015</v>
      </c>
      <c r="I65" t="s">
        <v>313</v>
      </c>
      <c r="J65" t="s">
        <v>314</v>
      </c>
      <c r="K65" t="s">
        <v>122</v>
      </c>
      <c r="L65" t="s">
        <v>29</v>
      </c>
      <c r="M65" t="s">
        <v>315</v>
      </c>
      <c r="N65" t="s">
        <v>80</v>
      </c>
      <c r="U65" t="s">
        <v>122</v>
      </c>
    </row>
    <row r="66" spans="1:21" x14ac:dyDescent="0.25">
      <c r="A66">
        <v>63</v>
      </c>
      <c r="B66" t="s">
        <v>316</v>
      </c>
      <c r="C66">
        <v>25</v>
      </c>
      <c r="D66" t="s">
        <v>15</v>
      </c>
      <c r="E66" t="s">
        <v>16</v>
      </c>
      <c r="F66" t="s">
        <v>17</v>
      </c>
      <c r="G66">
        <v>22</v>
      </c>
      <c r="H66">
        <v>2015</v>
      </c>
      <c r="I66" t="s">
        <v>317</v>
      </c>
      <c r="J66" t="s">
        <v>318</v>
      </c>
      <c r="K66" t="s">
        <v>122</v>
      </c>
      <c r="L66" t="s">
        <v>29</v>
      </c>
      <c r="M66" t="s">
        <v>311</v>
      </c>
      <c r="N66" t="s">
        <v>55</v>
      </c>
      <c r="U66" t="s">
        <v>122</v>
      </c>
    </row>
    <row r="67" spans="1:21" x14ac:dyDescent="0.25">
      <c r="A67">
        <v>64</v>
      </c>
      <c r="B67" t="s">
        <v>319</v>
      </c>
      <c r="C67">
        <v>29</v>
      </c>
      <c r="D67" t="s">
        <v>15</v>
      </c>
      <c r="E67" t="s">
        <v>16</v>
      </c>
      <c r="F67" t="s">
        <v>17</v>
      </c>
      <c r="G67">
        <v>23</v>
      </c>
      <c r="H67">
        <v>2015</v>
      </c>
      <c r="I67" t="s">
        <v>320</v>
      </c>
      <c r="J67" t="s">
        <v>321</v>
      </c>
      <c r="K67" t="s">
        <v>322</v>
      </c>
      <c r="L67" t="s">
        <v>29</v>
      </c>
      <c r="M67" t="s">
        <v>323</v>
      </c>
      <c r="N67" t="s">
        <v>108</v>
      </c>
      <c r="U67" t="s">
        <v>322</v>
      </c>
    </row>
    <row r="68" spans="1:21" x14ac:dyDescent="0.25">
      <c r="A68">
        <v>65</v>
      </c>
      <c r="B68" t="s">
        <v>324</v>
      </c>
      <c r="C68">
        <v>56</v>
      </c>
      <c r="D68" t="s">
        <v>15</v>
      </c>
      <c r="E68" t="s">
        <v>45</v>
      </c>
      <c r="F68" t="s">
        <v>17</v>
      </c>
      <c r="G68">
        <v>23</v>
      </c>
      <c r="H68">
        <v>2015</v>
      </c>
      <c r="I68" t="s">
        <v>325</v>
      </c>
      <c r="J68" t="s">
        <v>326</v>
      </c>
      <c r="K68" t="s">
        <v>122</v>
      </c>
      <c r="L68" t="s">
        <v>29</v>
      </c>
      <c r="M68" t="s">
        <v>327</v>
      </c>
      <c r="N68" t="s">
        <v>80</v>
      </c>
      <c r="U68" t="s">
        <v>122</v>
      </c>
    </row>
    <row r="69" spans="1:21" x14ac:dyDescent="0.25">
      <c r="A69">
        <v>66</v>
      </c>
      <c r="B69" t="s">
        <v>328</v>
      </c>
      <c r="C69">
        <v>61</v>
      </c>
      <c r="D69" t="s">
        <v>15</v>
      </c>
      <c r="E69" t="s">
        <v>25</v>
      </c>
      <c r="F69" t="s">
        <v>17</v>
      </c>
      <c r="G69">
        <v>23</v>
      </c>
      <c r="H69">
        <v>2015</v>
      </c>
      <c r="I69" t="s">
        <v>329</v>
      </c>
      <c r="J69" t="s">
        <v>330</v>
      </c>
      <c r="K69" t="s">
        <v>122</v>
      </c>
      <c r="L69" t="s">
        <v>29</v>
      </c>
      <c r="M69" t="s">
        <v>331</v>
      </c>
      <c r="N69" t="s">
        <v>31</v>
      </c>
      <c r="U69" t="s">
        <v>122</v>
      </c>
    </row>
    <row r="70" spans="1:21" x14ac:dyDescent="0.25">
      <c r="A70">
        <v>68</v>
      </c>
      <c r="B70" t="s">
        <v>332</v>
      </c>
      <c r="C70">
        <v>45</v>
      </c>
      <c r="D70" t="s">
        <v>15</v>
      </c>
      <c r="E70" t="s">
        <v>25</v>
      </c>
      <c r="F70" t="s">
        <v>17</v>
      </c>
      <c r="G70">
        <v>24</v>
      </c>
      <c r="H70">
        <v>2015</v>
      </c>
      <c r="I70" t="s">
        <v>333</v>
      </c>
      <c r="J70" t="s">
        <v>334</v>
      </c>
      <c r="K70" t="s">
        <v>335</v>
      </c>
      <c r="L70" t="s">
        <v>29</v>
      </c>
      <c r="M70" t="s">
        <v>336</v>
      </c>
      <c r="N70" t="s">
        <v>31</v>
      </c>
      <c r="U70" t="s">
        <v>335</v>
      </c>
    </row>
    <row r="71" spans="1:21" x14ac:dyDescent="0.25">
      <c r="A71">
        <v>67</v>
      </c>
      <c r="B71" t="s">
        <v>337</v>
      </c>
      <c r="C71">
        <v>26</v>
      </c>
      <c r="D71" t="s">
        <v>15</v>
      </c>
      <c r="E71" t="s">
        <v>16</v>
      </c>
      <c r="F71" t="s">
        <v>17</v>
      </c>
      <c r="G71">
        <v>24</v>
      </c>
      <c r="H71">
        <v>2015</v>
      </c>
      <c r="I71" t="s">
        <v>338</v>
      </c>
      <c r="J71" t="s">
        <v>339</v>
      </c>
      <c r="K71" t="s">
        <v>340</v>
      </c>
      <c r="L71" t="s">
        <v>29</v>
      </c>
      <c r="M71" t="s">
        <v>341</v>
      </c>
      <c r="N71" t="s">
        <v>80</v>
      </c>
      <c r="U71" t="s">
        <v>340</v>
      </c>
    </row>
    <row r="72" spans="1:21" x14ac:dyDescent="0.25">
      <c r="A72">
        <v>69</v>
      </c>
      <c r="B72" t="s">
        <v>342</v>
      </c>
      <c r="C72">
        <v>26</v>
      </c>
      <c r="D72" t="s">
        <v>15</v>
      </c>
      <c r="E72" t="s">
        <v>45</v>
      </c>
      <c r="F72" t="s">
        <v>17</v>
      </c>
      <c r="G72">
        <v>25</v>
      </c>
      <c r="H72">
        <v>2015</v>
      </c>
      <c r="I72" t="s">
        <v>343</v>
      </c>
      <c r="J72" t="s">
        <v>344</v>
      </c>
      <c r="K72" t="s">
        <v>68</v>
      </c>
      <c r="L72" t="s">
        <v>29</v>
      </c>
      <c r="M72" t="s">
        <v>345</v>
      </c>
      <c r="N72" t="s">
        <v>31</v>
      </c>
      <c r="U72" t="s">
        <v>68</v>
      </c>
    </row>
    <row r="73" spans="1:21" x14ac:dyDescent="0.25">
      <c r="A73">
        <v>70</v>
      </c>
      <c r="B73" t="s">
        <v>346</v>
      </c>
      <c r="C73">
        <v>59</v>
      </c>
      <c r="D73" t="s">
        <v>15</v>
      </c>
      <c r="E73" t="s">
        <v>237</v>
      </c>
      <c r="F73" t="s">
        <v>17</v>
      </c>
      <c r="G73">
        <v>25</v>
      </c>
      <c r="H73">
        <v>2015</v>
      </c>
      <c r="I73" t="s">
        <v>347</v>
      </c>
      <c r="J73" t="s">
        <v>348</v>
      </c>
      <c r="K73" t="s">
        <v>191</v>
      </c>
      <c r="L73" t="s">
        <v>29</v>
      </c>
      <c r="M73" t="s">
        <v>349</v>
      </c>
      <c r="N73" t="s">
        <v>31</v>
      </c>
      <c r="U73" t="s">
        <v>191</v>
      </c>
    </row>
    <row r="74" spans="1:21" x14ac:dyDescent="0.25">
      <c r="A74">
        <v>72</v>
      </c>
      <c r="B74" t="s">
        <v>350</v>
      </c>
      <c r="C74">
        <v>33</v>
      </c>
      <c r="D74" t="s">
        <v>15</v>
      </c>
      <c r="E74" t="s">
        <v>45</v>
      </c>
      <c r="F74" t="s">
        <v>17</v>
      </c>
      <c r="G74">
        <v>26</v>
      </c>
      <c r="H74">
        <v>2015</v>
      </c>
      <c r="I74" t="s">
        <v>351</v>
      </c>
      <c r="J74" t="s">
        <v>352</v>
      </c>
      <c r="K74" t="s">
        <v>53</v>
      </c>
      <c r="L74" t="s">
        <v>29</v>
      </c>
      <c r="M74" t="s">
        <v>353</v>
      </c>
      <c r="N74" t="s">
        <v>80</v>
      </c>
      <c r="U74" t="s">
        <v>53</v>
      </c>
    </row>
    <row r="75" spans="1:21" x14ac:dyDescent="0.25">
      <c r="A75">
        <v>73</v>
      </c>
      <c r="B75" t="s">
        <v>354</v>
      </c>
      <c r="C75">
        <v>57</v>
      </c>
      <c r="D75" t="s">
        <v>15</v>
      </c>
      <c r="E75" t="s">
        <v>16</v>
      </c>
      <c r="F75" t="s">
        <v>17</v>
      </c>
      <c r="G75">
        <v>26</v>
      </c>
      <c r="H75">
        <v>2015</v>
      </c>
      <c r="I75" t="s">
        <v>355</v>
      </c>
      <c r="J75" t="s">
        <v>52</v>
      </c>
      <c r="K75" t="s">
        <v>53</v>
      </c>
      <c r="L75" t="s">
        <v>21</v>
      </c>
      <c r="M75" t="s">
        <v>356</v>
      </c>
      <c r="N75" t="s">
        <v>23</v>
      </c>
      <c r="U75" t="s">
        <v>53</v>
      </c>
    </row>
    <row r="76" spans="1:21" x14ac:dyDescent="0.25">
      <c r="A76">
        <v>71</v>
      </c>
      <c r="B76" t="s">
        <v>357</v>
      </c>
      <c r="C76">
        <v>17</v>
      </c>
      <c r="D76" t="s">
        <v>358</v>
      </c>
      <c r="E76" t="s">
        <v>45</v>
      </c>
      <c r="F76" t="s">
        <v>17</v>
      </c>
      <c r="G76">
        <v>26</v>
      </c>
      <c r="H76">
        <v>2015</v>
      </c>
      <c r="I76" t="s">
        <v>359</v>
      </c>
      <c r="J76" t="s">
        <v>360</v>
      </c>
      <c r="K76" t="s">
        <v>68</v>
      </c>
      <c r="L76" t="s">
        <v>29</v>
      </c>
      <c r="M76" t="s">
        <v>361</v>
      </c>
      <c r="N76" t="s">
        <v>23</v>
      </c>
      <c r="U76" t="s">
        <v>68</v>
      </c>
    </row>
    <row r="77" spans="1:21" x14ac:dyDescent="0.25">
      <c r="A77">
        <v>74</v>
      </c>
      <c r="B77" t="s">
        <v>362</v>
      </c>
      <c r="C77">
        <v>68</v>
      </c>
      <c r="D77" t="s">
        <v>15</v>
      </c>
      <c r="E77" t="s">
        <v>25</v>
      </c>
      <c r="F77" t="s">
        <v>17</v>
      </c>
      <c r="G77">
        <v>26</v>
      </c>
      <c r="H77">
        <v>2015</v>
      </c>
      <c r="I77" t="s">
        <v>363</v>
      </c>
      <c r="J77" t="s">
        <v>252</v>
      </c>
      <c r="K77" t="s">
        <v>181</v>
      </c>
      <c r="L77" t="s">
        <v>29</v>
      </c>
      <c r="M77" t="s">
        <v>364</v>
      </c>
      <c r="N77" t="s">
        <v>31</v>
      </c>
      <c r="U77" t="s">
        <v>181</v>
      </c>
    </row>
    <row r="78" spans="1:21" x14ac:dyDescent="0.25">
      <c r="A78">
        <v>423</v>
      </c>
      <c r="B78" t="s">
        <v>365</v>
      </c>
      <c r="C78">
        <v>24</v>
      </c>
      <c r="D78" t="s">
        <v>15</v>
      </c>
      <c r="E78" t="s">
        <v>45</v>
      </c>
      <c r="F78" t="s">
        <v>17</v>
      </c>
      <c r="G78">
        <v>26</v>
      </c>
      <c r="H78">
        <v>2015</v>
      </c>
      <c r="I78" t="s">
        <v>366</v>
      </c>
      <c r="J78" t="s">
        <v>367</v>
      </c>
      <c r="K78" t="s">
        <v>122</v>
      </c>
      <c r="L78" t="s">
        <v>29</v>
      </c>
      <c r="M78" t="s">
        <v>368</v>
      </c>
      <c r="N78" t="s">
        <v>23</v>
      </c>
      <c r="U78" t="s">
        <v>122</v>
      </c>
    </row>
    <row r="79" spans="1:21" x14ac:dyDescent="0.25">
      <c r="A79">
        <v>75</v>
      </c>
      <c r="B79" t="s">
        <v>369</v>
      </c>
      <c r="C79">
        <v>26</v>
      </c>
      <c r="D79" t="s">
        <v>15</v>
      </c>
      <c r="E79" t="s">
        <v>370</v>
      </c>
      <c r="F79" t="s">
        <v>17</v>
      </c>
      <c r="G79">
        <v>27</v>
      </c>
      <c r="H79">
        <v>2015</v>
      </c>
      <c r="I79" t="s">
        <v>371</v>
      </c>
      <c r="J79" t="s">
        <v>372</v>
      </c>
      <c r="K79" t="s">
        <v>63</v>
      </c>
      <c r="L79" t="s">
        <v>29</v>
      </c>
      <c r="M79" t="s">
        <v>373</v>
      </c>
      <c r="N79" t="s">
        <v>108</v>
      </c>
      <c r="U79" t="s">
        <v>63</v>
      </c>
    </row>
    <row r="80" spans="1:21" x14ac:dyDescent="0.25">
      <c r="A80">
        <v>76</v>
      </c>
      <c r="B80" t="s">
        <v>374</v>
      </c>
      <c r="C80">
        <v>29</v>
      </c>
      <c r="D80" t="s">
        <v>15</v>
      </c>
      <c r="E80" t="s">
        <v>25</v>
      </c>
      <c r="F80" t="s">
        <v>17</v>
      </c>
      <c r="G80">
        <v>27</v>
      </c>
      <c r="H80">
        <v>2015</v>
      </c>
      <c r="I80" t="s">
        <v>375</v>
      </c>
      <c r="J80" t="s">
        <v>376</v>
      </c>
      <c r="K80" t="s">
        <v>63</v>
      </c>
      <c r="L80" t="s">
        <v>29</v>
      </c>
      <c r="M80" t="s">
        <v>377</v>
      </c>
      <c r="N80" t="s">
        <v>31</v>
      </c>
      <c r="U80" t="s">
        <v>63</v>
      </c>
    </row>
    <row r="81" spans="1:21" x14ac:dyDescent="0.25">
      <c r="A81">
        <v>77</v>
      </c>
      <c r="B81" t="s">
        <v>378</v>
      </c>
      <c r="C81">
        <v>33</v>
      </c>
      <c r="D81" t="s">
        <v>15</v>
      </c>
      <c r="E81" t="s">
        <v>16</v>
      </c>
      <c r="F81" t="s">
        <v>17</v>
      </c>
      <c r="G81">
        <v>27</v>
      </c>
      <c r="H81">
        <v>2015</v>
      </c>
      <c r="I81" t="s">
        <v>379</v>
      </c>
      <c r="J81" t="s">
        <v>116</v>
      </c>
      <c r="K81" t="s">
        <v>117</v>
      </c>
      <c r="L81" t="s">
        <v>29</v>
      </c>
      <c r="M81" t="s">
        <v>380</v>
      </c>
      <c r="N81" t="s">
        <v>31</v>
      </c>
      <c r="U81" t="s">
        <v>117</v>
      </c>
    </row>
    <row r="82" spans="1:21" x14ac:dyDescent="0.25">
      <c r="A82">
        <v>79</v>
      </c>
      <c r="B82" t="s">
        <v>381</v>
      </c>
      <c r="C82">
        <v>33</v>
      </c>
      <c r="D82" t="s">
        <v>15</v>
      </c>
      <c r="E82" t="s">
        <v>370</v>
      </c>
      <c r="F82" t="s">
        <v>17</v>
      </c>
      <c r="G82">
        <v>28</v>
      </c>
      <c r="H82">
        <v>2015</v>
      </c>
      <c r="I82" t="s">
        <v>382</v>
      </c>
      <c r="J82" t="s">
        <v>383</v>
      </c>
      <c r="K82" t="s">
        <v>384</v>
      </c>
      <c r="L82" t="s">
        <v>21</v>
      </c>
      <c r="M82" t="s">
        <v>385</v>
      </c>
      <c r="N82" t="s">
        <v>23</v>
      </c>
      <c r="U82" t="s">
        <v>384</v>
      </c>
    </row>
    <row r="83" spans="1:21" x14ac:dyDescent="0.25">
      <c r="A83">
        <v>80</v>
      </c>
      <c r="B83" t="s">
        <v>386</v>
      </c>
      <c r="C83">
        <v>35</v>
      </c>
      <c r="D83" t="s">
        <v>15</v>
      </c>
      <c r="E83" t="s">
        <v>33</v>
      </c>
      <c r="F83" t="s">
        <v>17</v>
      </c>
      <c r="G83">
        <v>28</v>
      </c>
      <c r="H83">
        <v>2015</v>
      </c>
      <c r="I83" t="s">
        <v>387</v>
      </c>
      <c r="J83" t="s">
        <v>78</v>
      </c>
      <c r="K83" t="s">
        <v>53</v>
      </c>
      <c r="L83" t="s">
        <v>29</v>
      </c>
      <c r="M83" t="s">
        <v>79</v>
      </c>
      <c r="N83" t="s">
        <v>70</v>
      </c>
      <c r="U83" t="s">
        <v>53</v>
      </c>
    </row>
    <row r="84" spans="1:21" x14ac:dyDescent="0.25">
      <c r="A84">
        <v>78</v>
      </c>
      <c r="B84" t="s">
        <v>388</v>
      </c>
      <c r="C84">
        <v>26</v>
      </c>
      <c r="D84" t="s">
        <v>15</v>
      </c>
      <c r="E84" t="s">
        <v>25</v>
      </c>
      <c r="F84" t="s">
        <v>17</v>
      </c>
      <c r="G84">
        <v>28</v>
      </c>
      <c r="H84">
        <v>2015</v>
      </c>
      <c r="I84" t="s">
        <v>389</v>
      </c>
      <c r="J84" t="s">
        <v>390</v>
      </c>
      <c r="K84" t="s">
        <v>122</v>
      </c>
      <c r="L84" t="s">
        <v>29</v>
      </c>
      <c r="M84" t="s">
        <v>391</v>
      </c>
      <c r="N84" t="s">
        <v>31</v>
      </c>
      <c r="U84" t="s">
        <v>122</v>
      </c>
    </row>
    <row r="85" spans="1:21" x14ac:dyDescent="0.25">
      <c r="A85">
        <v>81</v>
      </c>
      <c r="B85" t="s">
        <v>392</v>
      </c>
      <c r="C85">
        <v>44</v>
      </c>
      <c r="D85" t="s">
        <v>15</v>
      </c>
      <c r="E85" t="s">
        <v>25</v>
      </c>
      <c r="F85" t="s">
        <v>17</v>
      </c>
      <c r="G85">
        <v>28</v>
      </c>
      <c r="H85">
        <v>2015</v>
      </c>
      <c r="I85" t="s">
        <v>393</v>
      </c>
      <c r="J85" t="s">
        <v>394</v>
      </c>
      <c r="K85" t="s">
        <v>122</v>
      </c>
      <c r="L85" t="s">
        <v>29</v>
      </c>
      <c r="M85" t="s">
        <v>395</v>
      </c>
      <c r="N85" t="s">
        <v>31</v>
      </c>
      <c r="U85" t="s">
        <v>122</v>
      </c>
    </row>
    <row r="86" spans="1:21" x14ac:dyDescent="0.25">
      <c r="A86">
        <v>83</v>
      </c>
      <c r="B86" t="s">
        <v>396</v>
      </c>
      <c r="C86">
        <v>42</v>
      </c>
      <c r="D86" t="s">
        <v>15</v>
      </c>
      <c r="E86" t="s">
        <v>25</v>
      </c>
      <c r="F86" t="s">
        <v>17</v>
      </c>
      <c r="G86">
        <v>29</v>
      </c>
      <c r="H86">
        <v>2015</v>
      </c>
      <c r="I86" t="s">
        <v>397</v>
      </c>
      <c r="J86" t="s">
        <v>398</v>
      </c>
      <c r="K86" t="s">
        <v>58</v>
      </c>
      <c r="L86" t="s">
        <v>29</v>
      </c>
      <c r="M86" t="s">
        <v>399</v>
      </c>
      <c r="N86" t="s">
        <v>23</v>
      </c>
      <c r="U86" t="s">
        <v>58</v>
      </c>
    </row>
    <row r="87" spans="1:21" x14ac:dyDescent="0.25">
      <c r="A87">
        <v>82</v>
      </c>
      <c r="B87" t="s">
        <v>400</v>
      </c>
      <c r="C87">
        <v>40</v>
      </c>
      <c r="D87" t="s">
        <v>15</v>
      </c>
      <c r="E87" t="s">
        <v>25</v>
      </c>
      <c r="F87" t="s">
        <v>17</v>
      </c>
      <c r="G87">
        <v>29</v>
      </c>
      <c r="H87">
        <v>2015</v>
      </c>
      <c r="I87" t="s">
        <v>401</v>
      </c>
      <c r="J87" t="s">
        <v>402</v>
      </c>
      <c r="K87" t="s">
        <v>122</v>
      </c>
      <c r="L87" t="s">
        <v>29</v>
      </c>
      <c r="M87" t="s">
        <v>276</v>
      </c>
      <c r="N87" t="s">
        <v>31</v>
      </c>
      <c r="U87" t="s">
        <v>122</v>
      </c>
    </row>
    <row r="88" spans="1:21" x14ac:dyDescent="0.25">
      <c r="A88">
        <v>85</v>
      </c>
      <c r="B88" t="s">
        <v>403</v>
      </c>
      <c r="C88">
        <v>48</v>
      </c>
      <c r="D88" t="s">
        <v>15</v>
      </c>
      <c r="E88" t="s">
        <v>25</v>
      </c>
      <c r="F88" t="s">
        <v>17</v>
      </c>
      <c r="G88">
        <v>30</v>
      </c>
      <c r="H88">
        <v>2015</v>
      </c>
      <c r="I88" t="s">
        <v>404</v>
      </c>
      <c r="J88" t="s">
        <v>405</v>
      </c>
      <c r="K88" t="s">
        <v>137</v>
      </c>
      <c r="L88" t="s">
        <v>29</v>
      </c>
      <c r="M88" t="s">
        <v>406</v>
      </c>
      <c r="N88" t="s">
        <v>31</v>
      </c>
      <c r="U88" t="s">
        <v>137</v>
      </c>
    </row>
    <row r="89" spans="1:21" x14ac:dyDescent="0.25">
      <c r="A89">
        <v>84</v>
      </c>
      <c r="B89" t="s">
        <v>407</v>
      </c>
      <c r="C89">
        <v>39</v>
      </c>
      <c r="D89" t="s">
        <v>87</v>
      </c>
      <c r="E89" t="s">
        <v>25</v>
      </c>
      <c r="F89" t="s">
        <v>17</v>
      </c>
      <c r="G89">
        <v>30</v>
      </c>
      <c r="H89">
        <v>2015</v>
      </c>
      <c r="I89" t="s">
        <v>408</v>
      </c>
      <c r="J89" t="s">
        <v>409</v>
      </c>
      <c r="K89" t="s">
        <v>112</v>
      </c>
      <c r="L89" t="s">
        <v>29</v>
      </c>
      <c r="M89" t="s">
        <v>410</v>
      </c>
      <c r="N89" t="s">
        <v>80</v>
      </c>
      <c r="U89" t="s">
        <v>112</v>
      </c>
    </row>
    <row r="90" spans="1:21" x14ac:dyDescent="0.25">
      <c r="A90">
        <v>1051</v>
      </c>
      <c r="B90" t="s">
        <v>198</v>
      </c>
      <c r="C90" t="s">
        <v>237</v>
      </c>
      <c r="D90" t="s">
        <v>15</v>
      </c>
      <c r="E90" t="s">
        <v>237</v>
      </c>
      <c r="F90" t="s">
        <v>17</v>
      </c>
      <c r="G90">
        <v>30</v>
      </c>
      <c r="H90">
        <v>2015</v>
      </c>
      <c r="I90" t="s">
        <v>411</v>
      </c>
      <c r="J90" t="s">
        <v>330</v>
      </c>
      <c r="K90" t="s">
        <v>122</v>
      </c>
      <c r="L90" t="s">
        <v>21</v>
      </c>
      <c r="M90" t="s">
        <v>331</v>
      </c>
      <c r="N90" t="s">
        <v>23</v>
      </c>
      <c r="U90" t="s">
        <v>122</v>
      </c>
    </row>
    <row r="91" spans="1:21" x14ac:dyDescent="0.25">
      <c r="A91">
        <v>87</v>
      </c>
      <c r="B91" t="s">
        <v>412</v>
      </c>
      <c r="C91">
        <v>54</v>
      </c>
      <c r="D91" t="s">
        <v>15</v>
      </c>
      <c r="E91" t="s">
        <v>16</v>
      </c>
      <c r="F91" t="s">
        <v>17</v>
      </c>
      <c r="G91">
        <v>31</v>
      </c>
      <c r="H91">
        <v>2015</v>
      </c>
      <c r="I91" t="s">
        <v>413</v>
      </c>
      <c r="J91" t="s">
        <v>414</v>
      </c>
      <c r="K91" t="s">
        <v>340</v>
      </c>
      <c r="L91" t="s">
        <v>29</v>
      </c>
      <c r="M91" t="s">
        <v>415</v>
      </c>
      <c r="N91" t="s">
        <v>80</v>
      </c>
      <c r="U91" t="s">
        <v>340</v>
      </c>
    </row>
    <row r="92" spans="1:21" x14ac:dyDescent="0.25">
      <c r="A92">
        <v>86</v>
      </c>
      <c r="B92" t="s">
        <v>416</v>
      </c>
      <c r="C92">
        <v>31</v>
      </c>
      <c r="D92" t="s">
        <v>15</v>
      </c>
      <c r="E92" t="s">
        <v>45</v>
      </c>
      <c r="F92" t="s">
        <v>17</v>
      </c>
      <c r="G92">
        <v>31</v>
      </c>
      <c r="H92">
        <v>2015</v>
      </c>
      <c r="I92" t="s">
        <v>417</v>
      </c>
      <c r="J92" t="s">
        <v>260</v>
      </c>
      <c r="K92" t="s">
        <v>122</v>
      </c>
      <c r="L92" t="s">
        <v>29</v>
      </c>
      <c r="M92" t="s">
        <v>418</v>
      </c>
      <c r="N92" t="s">
        <v>31</v>
      </c>
      <c r="U92" t="s">
        <v>122</v>
      </c>
    </row>
    <row r="93" spans="1:21" x14ac:dyDescent="0.25">
      <c r="A93">
        <v>89</v>
      </c>
      <c r="B93" t="s">
        <v>419</v>
      </c>
      <c r="C93">
        <v>42</v>
      </c>
      <c r="D93" t="s">
        <v>15</v>
      </c>
      <c r="E93" t="s">
        <v>25</v>
      </c>
      <c r="F93" t="s">
        <v>420</v>
      </c>
      <c r="G93">
        <v>2</v>
      </c>
      <c r="H93">
        <v>2015</v>
      </c>
      <c r="I93" t="s">
        <v>421</v>
      </c>
      <c r="J93" t="s">
        <v>422</v>
      </c>
      <c r="K93" t="s">
        <v>53</v>
      </c>
      <c r="L93" t="s">
        <v>29</v>
      </c>
      <c r="M93" t="s">
        <v>423</v>
      </c>
      <c r="N93" t="s">
        <v>31</v>
      </c>
      <c r="U93" t="s">
        <v>53</v>
      </c>
    </row>
    <row r="94" spans="1:21" x14ac:dyDescent="0.25">
      <c r="A94">
        <v>134</v>
      </c>
      <c r="B94" t="s">
        <v>424</v>
      </c>
      <c r="C94">
        <v>17</v>
      </c>
      <c r="D94" t="s">
        <v>15</v>
      </c>
      <c r="E94" t="s">
        <v>25</v>
      </c>
      <c r="F94" t="s">
        <v>420</v>
      </c>
      <c r="G94">
        <v>2</v>
      </c>
      <c r="H94">
        <v>2015</v>
      </c>
      <c r="I94" t="s">
        <v>425</v>
      </c>
      <c r="J94" t="s">
        <v>426</v>
      </c>
      <c r="K94" t="s">
        <v>427</v>
      </c>
      <c r="L94" t="s">
        <v>29</v>
      </c>
      <c r="M94" t="s">
        <v>428</v>
      </c>
      <c r="N94" t="s">
        <v>31</v>
      </c>
      <c r="U94" t="s">
        <v>427</v>
      </c>
    </row>
    <row r="95" spans="1:21" x14ac:dyDescent="0.25">
      <c r="A95">
        <v>90</v>
      </c>
      <c r="B95" t="s">
        <v>429</v>
      </c>
      <c r="C95">
        <v>59</v>
      </c>
      <c r="D95" t="s">
        <v>15</v>
      </c>
      <c r="E95" t="s">
        <v>25</v>
      </c>
      <c r="F95" t="s">
        <v>420</v>
      </c>
      <c r="G95">
        <v>2</v>
      </c>
      <c r="H95">
        <v>2015</v>
      </c>
      <c r="I95" t="s">
        <v>430</v>
      </c>
      <c r="J95" t="s">
        <v>431</v>
      </c>
      <c r="K95" t="s">
        <v>74</v>
      </c>
      <c r="L95" t="s">
        <v>29</v>
      </c>
      <c r="M95" t="s">
        <v>432</v>
      </c>
      <c r="N95" t="s">
        <v>23</v>
      </c>
      <c r="U95" t="s">
        <v>74</v>
      </c>
    </row>
    <row r="96" spans="1:21" x14ac:dyDescent="0.25">
      <c r="A96">
        <v>88</v>
      </c>
      <c r="B96" t="s">
        <v>433</v>
      </c>
      <c r="C96">
        <v>35</v>
      </c>
      <c r="D96" t="s">
        <v>15</v>
      </c>
      <c r="E96" t="s">
        <v>33</v>
      </c>
      <c r="F96" t="s">
        <v>420</v>
      </c>
      <c r="G96">
        <v>2</v>
      </c>
      <c r="H96">
        <v>2015</v>
      </c>
      <c r="I96" t="s">
        <v>434</v>
      </c>
      <c r="J96" t="s">
        <v>260</v>
      </c>
      <c r="K96" t="s">
        <v>122</v>
      </c>
      <c r="L96" t="s">
        <v>29</v>
      </c>
      <c r="M96" t="s">
        <v>435</v>
      </c>
      <c r="N96" t="s">
        <v>31</v>
      </c>
      <c r="U96" t="s">
        <v>122</v>
      </c>
    </row>
    <row r="97" spans="1:21" x14ac:dyDescent="0.25">
      <c r="A97">
        <v>93</v>
      </c>
      <c r="B97" t="s">
        <v>436</v>
      </c>
      <c r="C97">
        <v>29</v>
      </c>
      <c r="D97" t="s">
        <v>15</v>
      </c>
      <c r="E97" t="s">
        <v>16</v>
      </c>
      <c r="F97" t="s">
        <v>420</v>
      </c>
      <c r="G97">
        <v>3</v>
      </c>
      <c r="H97">
        <v>2015</v>
      </c>
      <c r="I97" t="s">
        <v>437</v>
      </c>
      <c r="J97" t="s">
        <v>438</v>
      </c>
      <c r="K97" t="s">
        <v>53</v>
      </c>
      <c r="L97" t="s">
        <v>29</v>
      </c>
      <c r="M97" t="s">
        <v>439</v>
      </c>
      <c r="N97" t="s">
        <v>80</v>
      </c>
      <c r="U97" t="s">
        <v>53</v>
      </c>
    </row>
    <row r="98" spans="1:21" x14ac:dyDescent="0.25">
      <c r="A98">
        <v>94</v>
      </c>
      <c r="B98" t="s">
        <v>440</v>
      </c>
      <c r="C98">
        <v>38</v>
      </c>
      <c r="D98" t="s">
        <v>87</v>
      </c>
      <c r="E98" t="s">
        <v>16</v>
      </c>
      <c r="F98" t="s">
        <v>420</v>
      </c>
      <c r="G98">
        <v>3</v>
      </c>
      <c r="H98">
        <v>2015</v>
      </c>
      <c r="I98" t="s">
        <v>441</v>
      </c>
      <c r="J98" t="s">
        <v>442</v>
      </c>
      <c r="K98" t="s">
        <v>53</v>
      </c>
      <c r="L98" t="s">
        <v>29</v>
      </c>
      <c r="M98" t="s">
        <v>443</v>
      </c>
      <c r="N98" t="s">
        <v>31</v>
      </c>
      <c r="U98" t="s">
        <v>53</v>
      </c>
    </row>
    <row r="99" spans="1:21" x14ac:dyDescent="0.25">
      <c r="A99">
        <v>820</v>
      </c>
      <c r="B99" t="s">
        <v>444</v>
      </c>
      <c r="C99">
        <v>37</v>
      </c>
      <c r="D99" t="s">
        <v>87</v>
      </c>
      <c r="E99" t="s">
        <v>45</v>
      </c>
      <c r="F99" t="s">
        <v>445</v>
      </c>
      <c r="G99">
        <v>2</v>
      </c>
      <c r="H99">
        <v>2015</v>
      </c>
      <c r="I99" t="s">
        <v>446</v>
      </c>
      <c r="J99" t="s">
        <v>447</v>
      </c>
      <c r="K99" t="s">
        <v>68</v>
      </c>
      <c r="L99" t="s">
        <v>21</v>
      </c>
      <c r="M99" t="s">
        <v>448</v>
      </c>
      <c r="N99" t="s">
        <v>23</v>
      </c>
      <c r="U99" t="s">
        <v>68</v>
      </c>
    </row>
    <row r="100" spans="1:21" x14ac:dyDescent="0.25">
      <c r="A100">
        <v>95</v>
      </c>
      <c r="B100" t="s">
        <v>449</v>
      </c>
      <c r="C100">
        <v>45</v>
      </c>
      <c r="D100" t="s">
        <v>15</v>
      </c>
      <c r="E100" t="s">
        <v>25</v>
      </c>
      <c r="F100" t="s">
        <v>420</v>
      </c>
      <c r="G100">
        <v>3</v>
      </c>
      <c r="H100">
        <v>2015</v>
      </c>
      <c r="I100" t="s">
        <v>450</v>
      </c>
      <c r="J100" t="s">
        <v>451</v>
      </c>
      <c r="K100" t="s">
        <v>20</v>
      </c>
      <c r="L100" t="s">
        <v>29</v>
      </c>
      <c r="M100" t="s">
        <v>452</v>
      </c>
      <c r="N100" t="s">
        <v>31</v>
      </c>
      <c r="U100" t="s">
        <v>20</v>
      </c>
    </row>
    <row r="101" spans="1:21" x14ac:dyDescent="0.25">
      <c r="A101">
        <v>92</v>
      </c>
      <c r="B101" t="s">
        <v>453</v>
      </c>
      <c r="C101">
        <v>23</v>
      </c>
      <c r="D101" t="s">
        <v>15</v>
      </c>
      <c r="E101" t="s">
        <v>16</v>
      </c>
      <c r="F101" t="s">
        <v>420</v>
      </c>
      <c r="G101">
        <v>3</v>
      </c>
      <c r="H101">
        <v>2015</v>
      </c>
      <c r="I101" t="s">
        <v>454</v>
      </c>
      <c r="J101" t="s">
        <v>296</v>
      </c>
      <c r="K101" t="s">
        <v>186</v>
      </c>
      <c r="L101" t="s">
        <v>29</v>
      </c>
      <c r="M101" t="s">
        <v>297</v>
      </c>
      <c r="N101" t="s">
        <v>31</v>
      </c>
      <c r="U101" t="s">
        <v>186</v>
      </c>
    </row>
    <row r="102" spans="1:21" x14ac:dyDescent="0.25">
      <c r="A102">
        <v>109</v>
      </c>
      <c r="B102" t="s">
        <v>455</v>
      </c>
      <c r="C102">
        <v>37</v>
      </c>
      <c r="D102" t="s">
        <v>87</v>
      </c>
      <c r="E102" t="s">
        <v>16</v>
      </c>
      <c r="F102" t="s">
        <v>420</v>
      </c>
      <c r="G102">
        <v>3</v>
      </c>
      <c r="H102">
        <v>2015</v>
      </c>
      <c r="I102" t="s">
        <v>456</v>
      </c>
      <c r="J102" t="s">
        <v>457</v>
      </c>
      <c r="K102" t="s">
        <v>209</v>
      </c>
      <c r="L102" t="s">
        <v>84</v>
      </c>
      <c r="M102" t="s">
        <v>458</v>
      </c>
      <c r="N102" t="s">
        <v>23</v>
      </c>
      <c r="U102" t="s">
        <v>209</v>
      </c>
    </row>
    <row r="103" spans="1:21" x14ac:dyDescent="0.25">
      <c r="A103">
        <v>96</v>
      </c>
      <c r="B103" t="s">
        <v>459</v>
      </c>
      <c r="C103">
        <v>28</v>
      </c>
      <c r="D103" t="s">
        <v>15</v>
      </c>
      <c r="E103" t="s">
        <v>45</v>
      </c>
      <c r="F103" t="s">
        <v>420</v>
      </c>
      <c r="G103">
        <v>4</v>
      </c>
      <c r="H103">
        <v>2015</v>
      </c>
      <c r="I103" t="s">
        <v>460</v>
      </c>
      <c r="J103" t="s">
        <v>372</v>
      </c>
      <c r="K103" t="s">
        <v>63</v>
      </c>
      <c r="L103" t="s">
        <v>29</v>
      </c>
      <c r="M103" t="s">
        <v>461</v>
      </c>
      <c r="N103" t="s">
        <v>31</v>
      </c>
      <c r="U103" t="s">
        <v>63</v>
      </c>
    </row>
    <row r="104" spans="1:21" x14ac:dyDescent="0.25">
      <c r="A104">
        <v>97</v>
      </c>
      <c r="B104" t="s">
        <v>462</v>
      </c>
      <c r="C104">
        <v>28</v>
      </c>
      <c r="D104" t="s">
        <v>15</v>
      </c>
      <c r="E104" t="s">
        <v>45</v>
      </c>
      <c r="F104" t="s">
        <v>420</v>
      </c>
      <c r="G104">
        <v>4</v>
      </c>
      <c r="H104">
        <v>2015</v>
      </c>
      <c r="I104" t="s">
        <v>460</v>
      </c>
      <c r="J104" t="s">
        <v>372</v>
      </c>
      <c r="K104" t="s">
        <v>63</v>
      </c>
      <c r="L104" t="s">
        <v>29</v>
      </c>
      <c r="M104" t="s">
        <v>461</v>
      </c>
      <c r="N104" t="s">
        <v>23</v>
      </c>
      <c r="U104" t="s">
        <v>63</v>
      </c>
    </row>
    <row r="105" spans="1:21" x14ac:dyDescent="0.25">
      <c r="A105">
        <v>101</v>
      </c>
      <c r="B105" t="s">
        <v>463</v>
      </c>
      <c r="C105">
        <v>59</v>
      </c>
      <c r="D105" t="s">
        <v>15</v>
      </c>
      <c r="E105" t="s">
        <v>25</v>
      </c>
      <c r="F105" t="s">
        <v>420</v>
      </c>
      <c r="G105">
        <v>4</v>
      </c>
      <c r="H105">
        <v>2015</v>
      </c>
      <c r="I105" t="s">
        <v>464</v>
      </c>
      <c r="J105" t="s">
        <v>465</v>
      </c>
      <c r="K105" t="s">
        <v>53</v>
      </c>
      <c r="L105" t="s">
        <v>29</v>
      </c>
      <c r="M105" t="s">
        <v>466</v>
      </c>
      <c r="N105" t="s">
        <v>31</v>
      </c>
      <c r="U105" t="s">
        <v>53</v>
      </c>
    </row>
    <row r="106" spans="1:21" x14ac:dyDescent="0.25">
      <c r="A106">
        <v>99</v>
      </c>
      <c r="B106" t="s">
        <v>467</v>
      </c>
      <c r="C106">
        <v>37</v>
      </c>
      <c r="D106" t="s">
        <v>15</v>
      </c>
      <c r="E106" t="s">
        <v>45</v>
      </c>
      <c r="F106" t="s">
        <v>420</v>
      </c>
      <c r="G106">
        <v>4</v>
      </c>
      <c r="H106">
        <v>2015</v>
      </c>
      <c r="I106" t="s">
        <v>468</v>
      </c>
      <c r="J106" t="s">
        <v>469</v>
      </c>
      <c r="K106" t="s">
        <v>322</v>
      </c>
      <c r="L106" t="s">
        <v>29</v>
      </c>
      <c r="M106" t="s">
        <v>470</v>
      </c>
      <c r="N106" t="s">
        <v>31</v>
      </c>
      <c r="U106" t="s">
        <v>322</v>
      </c>
    </row>
    <row r="107" spans="1:21" x14ac:dyDescent="0.25">
      <c r="A107">
        <v>98</v>
      </c>
      <c r="B107" t="s">
        <v>471</v>
      </c>
      <c r="C107">
        <v>36</v>
      </c>
      <c r="D107" t="s">
        <v>15</v>
      </c>
      <c r="E107" t="s">
        <v>16</v>
      </c>
      <c r="F107" t="s">
        <v>420</v>
      </c>
      <c r="G107">
        <v>4</v>
      </c>
      <c r="H107">
        <v>2015</v>
      </c>
      <c r="I107" t="s">
        <v>472</v>
      </c>
      <c r="J107" t="s">
        <v>473</v>
      </c>
      <c r="K107" t="s">
        <v>474</v>
      </c>
      <c r="L107" t="s">
        <v>29</v>
      </c>
      <c r="M107" t="s">
        <v>475</v>
      </c>
      <c r="N107" t="s">
        <v>80</v>
      </c>
      <c r="U107" t="s">
        <v>474</v>
      </c>
    </row>
    <row r="108" spans="1:21" x14ac:dyDescent="0.25">
      <c r="A108">
        <v>100</v>
      </c>
      <c r="B108" t="s">
        <v>476</v>
      </c>
      <c r="C108">
        <v>51</v>
      </c>
      <c r="D108" t="s">
        <v>15</v>
      </c>
      <c r="E108" t="s">
        <v>16</v>
      </c>
      <c r="F108" t="s">
        <v>420</v>
      </c>
      <c r="G108">
        <v>4</v>
      </c>
      <c r="H108">
        <v>2015</v>
      </c>
      <c r="I108" t="s">
        <v>477</v>
      </c>
      <c r="J108" t="s">
        <v>478</v>
      </c>
      <c r="K108" t="s">
        <v>122</v>
      </c>
      <c r="L108" t="s">
        <v>29</v>
      </c>
      <c r="M108" t="s">
        <v>479</v>
      </c>
      <c r="N108" t="s">
        <v>31</v>
      </c>
      <c r="U108" t="s">
        <v>122</v>
      </c>
    </row>
    <row r="109" spans="1:21" x14ac:dyDescent="0.25">
      <c r="A109">
        <v>104</v>
      </c>
      <c r="B109" t="s">
        <v>480</v>
      </c>
      <c r="C109">
        <v>35</v>
      </c>
      <c r="D109" t="s">
        <v>15</v>
      </c>
      <c r="E109" t="s">
        <v>25</v>
      </c>
      <c r="F109" t="s">
        <v>420</v>
      </c>
      <c r="G109">
        <v>5</v>
      </c>
      <c r="H109">
        <v>2015</v>
      </c>
      <c r="I109" t="s">
        <v>481</v>
      </c>
      <c r="J109" t="s">
        <v>482</v>
      </c>
      <c r="K109" t="s">
        <v>53</v>
      </c>
      <c r="L109" t="s">
        <v>29</v>
      </c>
      <c r="M109" t="s">
        <v>293</v>
      </c>
      <c r="N109" t="s">
        <v>55</v>
      </c>
      <c r="U109" t="s">
        <v>53</v>
      </c>
    </row>
    <row r="110" spans="1:21" x14ac:dyDescent="0.25">
      <c r="A110">
        <v>102</v>
      </c>
      <c r="B110" t="s">
        <v>483</v>
      </c>
      <c r="C110">
        <v>28</v>
      </c>
      <c r="D110" t="s">
        <v>15</v>
      </c>
      <c r="E110" t="s">
        <v>16</v>
      </c>
      <c r="F110" t="s">
        <v>420</v>
      </c>
      <c r="G110">
        <v>5</v>
      </c>
      <c r="H110">
        <v>2015</v>
      </c>
      <c r="I110" t="s">
        <v>484</v>
      </c>
      <c r="J110" t="s">
        <v>485</v>
      </c>
      <c r="K110" t="s">
        <v>322</v>
      </c>
      <c r="L110" t="s">
        <v>29</v>
      </c>
      <c r="M110" t="s">
        <v>486</v>
      </c>
      <c r="N110" t="s">
        <v>23</v>
      </c>
      <c r="U110" t="s">
        <v>322</v>
      </c>
    </row>
    <row r="111" spans="1:21" x14ac:dyDescent="0.25">
      <c r="A111">
        <v>103</v>
      </c>
      <c r="B111" t="s">
        <v>487</v>
      </c>
      <c r="C111">
        <v>35</v>
      </c>
      <c r="D111" t="s">
        <v>15</v>
      </c>
      <c r="E111" t="s">
        <v>45</v>
      </c>
      <c r="F111" t="s">
        <v>420</v>
      </c>
      <c r="G111">
        <v>5</v>
      </c>
      <c r="H111">
        <v>2015</v>
      </c>
      <c r="I111" t="s">
        <v>488</v>
      </c>
      <c r="J111" t="s">
        <v>489</v>
      </c>
      <c r="K111" t="s">
        <v>122</v>
      </c>
      <c r="L111" t="s">
        <v>84</v>
      </c>
      <c r="M111" t="s">
        <v>490</v>
      </c>
      <c r="N111" t="s">
        <v>23</v>
      </c>
      <c r="U111" t="s">
        <v>122</v>
      </c>
    </row>
    <row r="112" spans="1:21" x14ac:dyDescent="0.25">
      <c r="A112">
        <v>105</v>
      </c>
      <c r="B112" t="s">
        <v>491</v>
      </c>
      <c r="C112">
        <v>26</v>
      </c>
      <c r="D112" t="s">
        <v>15</v>
      </c>
      <c r="E112" t="s">
        <v>16</v>
      </c>
      <c r="F112" t="s">
        <v>420</v>
      </c>
      <c r="G112">
        <v>6</v>
      </c>
      <c r="H112">
        <v>2015</v>
      </c>
      <c r="I112" t="s">
        <v>492</v>
      </c>
      <c r="J112" t="s">
        <v>493</v>
      </c>
      <c r="K112" t="s">
        <v>58</v>
      </c>
      <c r="L112" t="s">
        <v>29</v>
      </c>
      <c r="M112" t="s">
        <v>494</v>
      </c>
      <c r="N112" t="s">
        <v>31</v>
      </c>
      <c r="U112" t="s">
        <v>58</v>
      </c>
    </row>
    <row r="113" spans="1:21" x14ac:dyDescent="0.25">
      <c r="A113">
        <v>106</v>
      </c>
      <c r="B113" t="s">
        <v>495</v>
      </c>
      <c r="C113">
        <v>31</v>
      </c>
      <c r="D113" t="s">
        <v>15</v>
      </c>
      <c r="E113" t="s">
        <v>25</v>
      </c>
      <c r="F113" t="s">
        <v>420</v>
      </c>
      <c r="G113">
        <v>7</v>
      </c>
      <c r="H113">
        <v>2015</v>
      </c>
      <c r="I113" t="s">
        <v>496</v>
      </c>
      <c r="J113" t="s">
        <v>497</v>
      </c>
      <c r="K113" t="s">
        <v>427</v>
      </c>
      <c r="L113" t="s">
        <v>29</v>
      </c>
      <c r="M113" t="s">
        <v>498</v>
      </c>
      <c r="N113" t="s">
        <v>31</v>
      </c>
      <c r="U113" t="s">
        <v>427</v>
      </c>
    </row>
    <row r="114" spans="1:21" x14ac:dyDescent="0.25">
      <c r="A114">
        <v>107</v>
      </c>
      <c r="B114" t="s">
        <v>499</v>
      </c>
      <c r="C114">
        <v>74</v>
      </c>
      <c r="D114" t="s">
        <v>15</v>
      </c>
      <c r="E114" t="s">
        <v>16</v>
      </c>
      <c r="F114" t="s">
        <v>420</v>
      </c>
      <c r="G114">
        <v>7</v>
      </c>
      <c r="H114">
        <v>2015</v>
      </c>
      <c r="I114" t="s">
        <v>500</v>
      </c>
      <c r="J114" t="s">
        <v>501</v>
      </c>
      <c r="K114" t="s">
        <v>502</v>
      </c>
      <c r="L114" t="s">
        <v>29</v>
      </c>
      <c r="M114" t="s">
        <v>503</v>
      </c>
      <c r="N114" t="s">
        <v>31</v>
      </c>
      <c r="U114" t="s">
        <v>502</v>
      </c>
    </row>
    <row r="115" spans="1:21" x14ac:dyDescent="0.25">
      <c r="A115">
        <v>110</v>
      </c>
      <c r="B115" t="s">
        <v>504</v>
      </c>
      <c r="C115">
        <v>46</v>
      </c>
      <c r="D115" t="s">
        <v>15</v>
      </c>
      <c r="E115" t="s">
        <v>25</v>
      </c>
      <c r="F115" t="s">
        <v>420</v>
      </c>
      <c r="G115">
        <v>8</v>
      </c>
      <c r="H115">
        <v>2015</v>
      </c>
      <c r="I115" t="s">
        <v>505</v>
      </c>
      <c r="J115" t="s">
        <v>469</v>
      </c>
      <c r="K115" t="s">
        <v>322</v>
      </c>
      <c r="L115" t="s">
        <v>29</v>
      </c>
      <c r="M115" t="s">
        <v>506</v>
      </c>
      <c r="N115" t="s">
        <v>31</v>
      </c>
      <c r="U115" t="s">
        <v>322</v>
      </c>
    </row>
    <row r="116" spans="1:21" x14ac:dyDescent="0.25">
      <c r="A116">
        <v>108</v>
      </c>
      <c r="B116" t="s">
        <v>507</v>
      </c>
      <c r="C116">
        <v>27</v>
      </c>
      <c r="D116" t="s">
        <v>15</v>
      </c>
      <c r="E116" t="s">
        <v>25</v>
      </c>
      <c r="F116" t="s">
        <v>420</v>
      </c>
      <c r="G116">
        <v>8</v>
      </c>
      <c r="H116">
        <v>2015</v>
      </c>
      <c r="I116" t="s">
        <v>508</v>
      </c>
      <c r="J116" t="s">
        <v>330</v>
      </c>
      <c r="K116" t="s">
        <v>122</v>
      </c>
      <c r="L116" t="s">
        <v>29</v>
      </c>
      <c r="M116" t="s">
        <v>331</v>
      </c>
      <c r="N116" t="s">
        <v>31</v>
      </c>
      <c r="U116" t="s">
        <v>122</v>
      </c>
    </row>
    <row r="117" spans="1:21" x14ac:dyDescent="0.25">
      <c r="A117">
        <v>114</v>
      </c>
      <c r="B117" t="s">
        <v>509</v>
      </c>
      <c r="C117">
        <v>64</v>
      </c>
      <c r="D117" t="s">
        <v>15</v>
      </c>
      <c r="E117" t="s">
        <v>25</v>
      </c>
      <c r="F117" t="s">
        <v>420</v>
      </c>
      <c r="G117">
        <v>9</v>
      </c>
      <c r="H117">
        <v>2015</v>
      </c>
      <c r="I117" t="s">
        <v>510</v>
      </c>
      <c r="J117" t="s">
        <v>83</v>
      </c>
      <c r="K117" t="s">
        <v>53</v>
      </c>
      <c r="L117" t="s">
        <v>42</v>
      </c>
      <c r="M117" t="s">
        <v>268</v>
      </c>
      <c r="N117" t="s">
        <v>23</v>
      </c>
      <c r="U117" t="s">
        <v>53</v>
      </c>
    </row>
    <row r="118" spans="1:21" x14ac:dyDescent="0.25">
      <c r="A118">
        <v>113</v>
      </c>
      <c r="B118" t="s">
        <v>511</v>
      </c>
      <c r="C118">
        <v>57</v>
      </c>
      <c r="D118" t="s">
        <v>15</v>
      </c>
      <c r="E118" t="s">
        <v>25</v>
      </c>
      <c r="F118" t="s">
        <v>420</v>
      </c>
      <c r="G118">
        <v>9</v>
      </c>
      <c r="H118">
        <v>2015</v>
      </c>
      <c r="I118" t="s">
        <v>512</v>
      </c>
      <c r="J118" t="s">
        <v>513</v>
      </c>
      <c r="K118" t="s">
        <v>196</v>
      </c>
      <c r="L118" t="s">
        <v>29</v>
      </c>
      <c r="M118" t="s">
        <v>514</v>
      </c>
      <c r="N118" t="s">
        <v>31</v>
      </c>
      <c r="U118" t="s">
        <v>196</v>
      </c>
    </row>
    <row r="119" spans="1:21" x14ac:dyDescent="0.25">
      <c r="A119">
        <v>111</v>
      </c>
      <c r="B119" t="s">
        <v>515</v>
      </c>
      <c r="C119">
        <v>41</v>
      </c>
      <c r="D119" t="s">
        <v>15</v>
      </c>
      <c r="E119" t="s">
        <v>25</v>
      </c>
      <c r="F119" t="s">
        <v>420</v>
      </c>
      <c r="G119">
        <v>9</v>
      </c>
      <c r="H119">
        <v>2015</v>
      </c>
      <c r="I119" t="s">
        <v>516</v>
      </c>
      <c r="J119" t="s">
        <v>517</v>
      </c>
      <c r="K119" t="s">
        <v>122</v>
      </c>
      <c r="L119" t="s">
        <v>29</v>
      </c>
      <c r="M119" t="s">
        <v>518</v>
      </c>
      <c r="N119" t="s">
        <v>31</v>
      </c>
      <c r="U119" t="s">
        <v>122</v>
      </c>
    </row>
    <row r="120" spans="1:21" x14ac:dyDescent="0.25">
      <c r="A120">
        <v>112</v>
      </c>
      <c r="B120" t="s">
        <v>519</v>
      </c>
      <c r="C120">
        <v>45</v>
      </c>
      <c r="D120" t="s">
        <v>15</v>
      </c>
      <c r="E120" t="s">
        <v>16</v>
      </c>
      <c r="F120" t="s">
        <v>420</v>
      </c>
      <c r="G120">
        <v>9</v>
      </c>
      <c r="H120">
        <v>2015</v>
      </c>
      <c r="I120" t="s">
        <v>520</v>
      </c>
      <c r="J120" t="s">
        <v>521</v>
      </c>
      <c r="K120" t="s">
        <v>122</v>
      </c>
      <c r="L120" t="s">
        <v>29</v>
      </c>
      <c r="M120" t="s">
        <v>522</v>
      </c>
      <c r="N120" t="s">
        <v>31</v>
      </c>
      <c r="U120" t="s">
        <v>122</v>
      </c>
    </row>
    <row r="121" spans="1:21" x14ac:dyDescent="0.25">
      <c r="A121">
        <v>115</v>
      </c>
      <c r="B121" t="s">
        <v>523</v>
      </c>
      <c r="C121">
        <v>33</v>
      </c>
      <c r="D121" t="s">
        <v>15</v>
      </c>
      <c r="E121" t="s">
        <v>45</v>
      </c>
      <c r="F121" t="s">
        <v>420</v>
      </c>
      <c r="G121">
        <v>10</v>
      </c>
      <c r="H121">
        <v>2015</v>
      </c>
      <c r="I121" t="s">
        <v>524</v>
      </c>
      <c r="J121" t="s">
        <v>383</v>
      </c>
      <c r="K121" t="s">
        <v>384</v>
      </c>
      <c r="L121" t="s">
        <v>29</v>
      </c>
      <c r="M121" t="s">
        <v>525</v>
      </c>
      <c r="N121" t="s">
        <v>31</v>
      </c>
      <c r="U121" t="s">
        <v>384</v>
      </c>
    </row>
    <row r="122" spans="1:21" x14ac:dyDescent="0.25">
      <c r="A122">
        <v>117</v>
      </c>
      <c r="B122" t="s">
        <v>526</v>
      </c>
      <c r="C122">
        <v>45</v>
      </c>
      <c r="D122" t="s">
        <v>15</v>
      </c>
      <c r="E122" t="s">
        <v>25</v>
      </c>
      <c r="F122" t="s">
        <v>420</v>
      </c>
      <c r="G122">
        <v>10</v>
      </c>
      <c r="H122">
        <v>2015</v>
      </c>
      <c r="I122" t="s">
        <v>527</v>
      </c>
      <c r="J122" t="s">
        <v>528</v>
      </c>
      <c r="K122" t="s">
        <v>68</v>
      </c>
      <c r="L122" t="s">
        <v>29</v>
      </c>
      <c r="M122" t="s">
        <v>529</v>
      </c>
      <c r="N122" t="s">
        <v>31</v>
      </c>
      <c r="U122" t="s">
        <v>68</v>
      </c>
    </row>
    <row r="123" spans="1:21" x14ac:dyDescent="0.25">
      <c r="A123">
        <v>119</v>
      </c>
      <c r="B123" t="s">
        <v>530</v>
      </c>
      <c r="C123">
        <v>61</v>
      </c>
      <c r="D123" t="s">
        <v>15</v>
      </c>
      <c r="E123" t="s">
        <v>25</v>
      </c>
      <c r="F123" t="s">
        <v>420</v>
      </c>
      <c r="G123">
        <v>10</v>
      </c>
      <c r="H123">
        <v>2015</v>
      </c>
      <c r="I123" t="s">
        <v>531</v>
      </c>
      <c r="J123" t="s">
        <v>532</v>
      </c>
      <c r="K123" t="s">
        <v>533</v>
      </c>
      <c r="L123" t="s">
        <v>29</v>
      </c>
      <c r="M123" t="s">
        <v>534</v>
      </c>
      <c r="N123" t="s">
        <v>31</v>
      </c>
      <c r="U123" t="s">
        <v>533</v>
      </c>
    </row>
    <row r="124" spans="1:21" x14ac:dyDescent="0.25">
      <c r="A124">
        <v>118</v>
      </c>
      <c r="B124" t="s">
        <v>535</v>
      </c>
      <c r="C124">
        <v>48</v>
      </c>
      <c r="D124" t="s">
        <v>15</v>
      </c>
      <c r="E124" t="s">
        <v>16</v>
      </c>
      <c r="F124" t="s">
        <v>420</v>
      </c>
      <c r="G124">
        <v>10</v>
      </c>
      <c r="H124">
        <v>2015</v>
      </c>
      <c r="I124" t="s">
        <v>536</v>
      </c>
      <c r="J124" t="s">
        <v>473</v>
      </c>
      <c r="K124" t="s">
        <v>474</v>
      </c>
      <c r="L124" t="s">
        <v>29</v>
      </c>
      <c r="M124" t="s">
        <v>537</v>
      </c>
      <c r="N124" t="s">
        <v>31</v>
      </c>
      <c r="U124" t="s">
        <v>474</v>
      </c>
    </row>
    <row r="125" spans="1:21" x14ac:dyDescent="0.25">
      <c r="A125">
        <v>116</v>
      </c>
      <c r="B125" t="s">
        <v>538</v>
      </c>
      <c r="C125">
        <v>35</v>
      </c>
      <c r="D125" t="s">
        <v>15</v>
      </c>
      <c r="E125" t="s">
        <v>45</v>
      </c>
      <c r="F125" t="s">
        <v>420</v>
      </c>
      <c r="G125">
        <v>10</v>
      </c>
      <c r="H125">
        <v>2015</v>
      </c>
      <c r="I125" t="s">
        <v>539</v>
      </c>
      <c r="J125" t="s">
        <v>540</v>
      </c>
      <c r="K125" t="s">
        <v>36</v>
      </c>
      <c r="L125" t="s">
        <v>29</v>
      </c>
      <c r="M125" t="s">
        <v>541</v>
      </c>
      <c r="N125" t="s">
        <v>70</v>
      </c>
      <c r="U125" t="s">
        <v>36</v>
      </c>
    </row>
    <row r="126" spans="1:21" x14ac:dyDescent="0.25">
      <c r="A126">
        <v>121</v>
      </c>
      <c r="B126" t="s">
        <v>542</v>
      </c>
      <c r="C126">
        <v>46</v>
      </c>
      <c r="D126" t="s">
        <v>15</v>
      </c>
      <c r="E126" t="s">
        <v>25</v>
      </c>
      <c r="F126" t="s">
        <v>420</v>
      </c>
      <c r="G126">
        <v>11</v>
      </c>
      <c r="H126">
        <v>2015</v>
      </c>
      <c r="I126" t="s">
        <v>543</v>
      </c>
      <c r="J126" t="s">
        <v>544</v>
      </c>
      <c r="K126" t="s">
        <v>545</v>
      </c>
      <c r="L126" t="s">
        <v>29</v>
      </c>
      <c r="M126" t="s">
        <v>546</v>
      </c>
      <c r="N126" t="s">
        <v>31</v>
      </c>
      <c r="U126" t="s">
        <v>545</v>
      </c>
    </row>
    <row r="127" spans="1:21" x14ac:dyDescent="0.25">
      <c r="A127">
        <v>120</v>
      </c>
      <c r="B127" t="s">
        <v>547</v>
      </c>
      <c r="C127">
        <v>23</v>
      </c>
      <c r="D127" t="s">
        <v>15</v>
      </c>
      <c r="E127" t="s">
        <v>16</v>
      </c>
      <c r="F127" t="s">
        <v>420</v>
      </c>
      <c r="G127">
        <v>11</v>
      </c>
      <c r="H127">
        <v>2015</v>
      </c>
      <c r="I127" t="s">
        <v>548</v>
      </c>
      <c r="J127" t="s">
        <v>549</v>
      </c>
      <c r="K127" t="s">
        <v>53</v>
      </c>
      <c r="L127" t="s">
        <v>29</v>
      </c>
      <c r="M127" t="s">
        <v>550</v>
      </c>
      <c r="N127" t="s">
        <v>80</v>
      </c>
      <c r="U127" t="s">
        <v>53</v>
      </c>
    </row>
    <row r="128" spans="1:21" x14ac:dyDescent="0.25">
      <c r="A128">
        <v>124</v>
      </c>
      <c r="B128" t="s">
        <v>551</v>
      </c>
      <c r="C128">
        <v>23</v>
      </c>
      <c r="D128" t="s">
        <v>15</v>
      </c>
      <c r="E128" t="s">
        <v>25</v>
      </c>
      <c r="F128" t="s">
        <v>420</v>
      </c>
      <c r="G128">
        <v>13</v>
      </c>
      <c r="H128">
        <v>2015</v>
      </c>
      <c r="I128" t="s">
        <v>552</v>
      </c>
      <c r="J128" t="s">
        <v>553</v>
      </c>
      <c r="K128" t="s">
        <v>53</v>
      </c>
      <c r="L128" t="s">
        <v>29</v>
      </c>
      <c r="M128" t="s">
        <v>554</v>
      </c>
      <c r="N128" t="s">
        <v>108</v>
      </c>
      <c r="U128" t="s">
        <v>53</v>
      </c>
    </row>
    <row r="129" spans="1:21" x14ac:dyDescent="0.25">
      <c r="A129">
        <v>123</v>
      </c>
      <c r="B129" t="s">
        <v>555</v>
      </c>
      <c r="C129">
        <v>21</v>
      </c>
      <c r="D129" t="s">
        <v>15</v>
      </c>
      <c r="E129" t="s">
        <v>45</v>
      </c>
      <c r="F129" t="s">
        <v>420</v>
      </c>
      <c r="G129">
        <v>13</v>
      </c>
      <c r="H129">
        <v>2015</v>
      </c>
      <c r="I129" t="s">
        <v>556</v>
      </c>
      <c r="J129" t="s">
        <v>557</v>
      </c>
      <c r="K129" t="s">
        <v>48</v>
      </c>
      <c r="L129" t="s">
        <v>29</v>
      </c>
      <c r="M129" t="s">
        <v>558</v>
      </c>
      <c r="N129" t="s">
        <v>31</v>
      </c>
      <c r="U129" t="s">
        <v>48</v>
      </c>
    </row>
    <row r="130" spans="1:21" x14ac:dyDescent="0.25">
      <c r="A130">
        <v>126</v>
      </c>
      <c r="B130" t="s">
        <v>559</v>
      </c>
      <c r="C130">
        <v>35</v>
      </c>
      <c r="D130" t="s">
        <v>15</v>
      </c>
      <c r="E130" t="s">
        <v>25</v>
      </c>
      <c r="F130" t="s">
        <v>420</v>
      </c>
      <c r="G130">
        <v>13</v>
      </c>
      <c r="H130">
        <v>2015</v>
      </c>
      <c r="I130" t="s">
        <v>560</v>
      </c>
      <c r="J130" t="s">
        <v>561</v>
      </c>
      <c r="K130" t="s">
        <v>74</v>
      </c>
      <c r="L130" t="s">
        <v>29</v>
      </c>
      <c r="M130" t="s">
        <v>562</v>
      </c>
      <c r="N130" t="s">
        <v>237</v>
      </c>
      <c r="U130" t="s">
        <v>74</v>
      </c>
    </row>
    <row r="131" spans="1:21" x14ac:dyDescent="0.25">
      <c r="A131">
        <v>125</v>
      </c>
      <c r="B131" t="s">
        <v>563</v>
      </c>
      <c r="C131">
        <v>27</v>
      </c>
      <c r="D131" t="s">
        <v>15</v>
      </c>
      <c r="E131" t="s">
        <v>25</v>
      </c>
      <c r="F131" t="s">
        <v>420</v>
      </c>
      <c r="G131">
        <v>13</v>
      </c>
      <c r="H131">
        <v>2015</v>
      </c>
      <c r="I131" t="s">
        <v>564</v>
      </c>
      <c r="J131" t="s">
        <v>565</v>
      </c>
      <c r="K131" t="s">
        <v>474</v>
      </c>
      <c r="L131" t="s">
        <v>29</v>
      </c>
      <c r="M131" t="s">
        <v>566</v>
      </c>
      <c r="N131" t="s">
        <v>31</v>
      </c>
      <c r="U131" t="s">
        <v>474</v>
      </c>
    </row>
    <row r="132" spans="1:21" x14ac:dyDescent="0.25">
      <c r="A132">
        <v>128</v>
      </c>
      <c r="B132" t="s">
        <v>567</v>
      </c>
      <c r="C132">
        <v>51</v>
      </c>
      <c r="D132" t="s">
        <v>15</v>
      </c>
      <c r="E132" t="s">
        <v>25</v>
      </c>
      <c r="F132" t="s">
        <v>420</v>
      </c>
      <c r="G132">
        <v>14</v>
      </c>
      <c r="H132">
        <v>2015</v>
      </c>
      <c r="I132" t="s">
        <v>568</v>
      </c>
      <c r="J132" t="s">
        <v>569</v>
      </c>
      <c r="K132" t="s">
        <v>122</v>
      </c>
      <c r="L132" t="s">
        <v>29</v>
      </c>
      <c r="M132" t="s">
        <v>570</v>
      </c>
      <c r="N132" t="s">
        <v>31</v>
      </c>
      <c r="U132" t="s">
        <v>122</v>
      </c>
    </row>
    <row r="133" spans="1:21" x14ac:dyDescent="0.25">
      <c r="A133">
        <v>133</v>
      </c>
      <c r="B133" t="s">
        <v>571</v>
      </c>
      <c r="C133">
        <v>37</v>
      </c>
      <c r="D133" t="s">
        <v>15</v>
      </c>
      <c r="E133" t="s">
        <v>45</v>
      </c>
      <c r="F133" t="s">
        <v>420</v>
      </c>
      <c r="G133">
        <v>15</v>
      </c>
      <c r="H133">
        <v>2015</v>
      </c>
      <c r="I133" t="s">
        <v>572</v>
      </c>
      <c r="J133" t="s">
        <v>573</v>
      </c>
      <c r="K133" t="s">
        <v>63</v>
      </c>
      <c r="L133" t="s">
        <v>29</v>
      </c>
      <c r="M133" t="s">
        <v>574</v>
      </c>
      <c r="N133" t="s">
        <v>80</v>
      </c>
      <c r="U133" t="s">
        <v>63</v>
      </c>
    </row>
    <row r="134" spans="1:21" x14ac:dyDescent="0.25">
      <c r="A134">
        <v>143</v>
      </c>
      <c r="B134" t="s">
        <v>575</v>
      </c>
      <c r="C134">
        <v>35</v>
      </c>
      <c r="D134" t="s">
        <v>15</v>
      </c>
      <c r="E134" t="s">
        <v>25</v>
      </c>
      <c r="F134" t="s">
        <v>420</v>
      </c>
      <c r="G134">
        <v>15</v>
      </c>
      <c r="H134">
        <v>2015</v>
      </c>
      <c r="I134" t="s">
        <v>576</v>
      </c>
      <c r="J134" t="s">
        <v>577</v>
      </c>
      <c r="K134" t="s">
        <v>53</v>
      </c>
      <c r="L134" t="s">
        <v>84</v>
      </c>
      <c r="M134" t="s">
        <v>578</v>
      </c>
      <c r="N134" t="s">
        <v>23</v>
      </c>
      <c r="U134" t="s">
        <v>53</v>
      </c>
    </row>
    <row r="135" spans="1:21" x14ac:dyDescent="0.25">
      <c r="A135">
        <v>130</v>
      </c>
      <c r="B135" t="s">
        <v>579</v>
      </c>
      <c r="C135">
        <v>25</v>
      </c>
      <c r="D135" t="s">
        <v>15</v>
      </c>
      <c r="E135" t="s">
        <v>16</v>
      </c>
      <c r="F135" t="s">
        <v>420</v>
      </c>
      <c r="G135">
        <v>15</v>
      </c>
      <c r="H135">
        <v>2015</v>
      </c>
      <c r="I135" t="s">
        <v>580</v>
      </c>
      <c r="J135" t="s">
        <v>581</v>
      </c>
      <c r="K135" t="s">
        <v>322</v>
      </c>
      <c r="L135" t="s">
        <v>29</v>
      </c>
      <c r="M135" t="s">
        <v>582</v>
      </c>
      <c r="N135" t="s">
        <v>70</v>
      </c>
      <c r="U135" t="s">
        <v>322</v>
      </c>
    </row>
    <row r="136" spans="1:21" x14ac:dyDescent="0.25">
      <c r="A136">
        <v>132</v>
      </c>
      <c r="B136" t="s">
        <v>583</v>
      </c>
      <c r="C136">
        <v>34</v>
      </c>
      <c r="D136" t="s">
        <v>15</v>
      </c>
      <c r="E136" t="s">
        <v>25</v>
      </c>
      <c r="F136" t="s">
        <v>420</v>
      </c>
      <c r="G136">
        <v>15</v>
      </c>
      <c r="H136">
        <v>2015</v>
      </c>
      <c r="I136" t="s">
        <v>584</v>
      </c>
      <c r="J136" t="s">
        <v>585</v>
      </c>
      <c r="K136" t="s">
        <v>301</v>
      </c>
      <c r="L136" t="s">
        <v>29</v>
      </c>
      <c r="M136" t="s">
        <v>586</v>
      </c>
      <c r="N136" t="s">
        <v>31</v>
      </c>
      <c r="U136" t="s">
        <v>301</v>
      </c>
    </row>
    <row r="137" spans="1:21" x14ac:dyDescent="0.25">
      <c r="A137">
        <v>131</v>
      </c>
      <c r="B137" t="s">
        <v>587</v>
      </c>
      <c r="C137">
        <v>34</v>
      </c>
      <c r="D137" t="s">
        <v>15</v>
      </c>
      <c r="E137" t="s">
        <v>25</v>
      </c>
      <c r="F137" t="s">
        <v>420</v>
      </c>
      <c r="G137">
        <v>15</v>
      </c>
      <c r="H137">
        <v>2015</v>
      </c>
      <c r="I137" t="s">
        <v>588</v>
      </c>
      <c r="J137" t="s">
        <v>589</v>
      </c>
      <c r="K137" t="s">
        <v>28</v>
      </c>
      <c r="L137" t="s">
        <v>29</v>
      </c>
      <c r="M137" t="s">
        <v>590</v>
      </c>
      <c r="N137" t="s">
        <v>80</v>
      </c>
      <c r="U137" t="s">
        <v>28</v>
      </c>
    </row>
    <row r="138" spans="1:21" x14ac:dyDescent="0.25">
      <c r="A138">
        <v>129</v>
      </c>
      <c r="B138" t="s">
        <v>591</v>
      </c>
      <c r="C138">
        <v>24</v>
      </c>
      <c r="D138" t="s">
        <v>15</v>
      </c>
      <c r="E138" t="s">
        <v>25</v>
      </c>
      <c r="F138" t="s">
        <v>420</v>
      </c>
      <c r="G138">
        <v>15</v>
      </c>
      <c r="H138">
        <v>2015</v>
      </c>
      <c r="I138" t="s">
        <v>592</v>
      </c>
      <c r="J138" t="s">
        <v>593</v>
      </c>
      <c r="K138" t="s">
        <v>142</v>
      </c>
      <c r="L138" t="s">
        <v>29</v>
      </c>
      <c r="M138" t="s">
        <v>594</v>
      </c>
      <c r="N138" t="s">
        <v>55</v>
      </c>
      <c r="U138" t="s">
        <v>142</v>
      </c>
    </row>
    <row r="139" spans="1:21" x14ac:dyDescent="0.25">
      <c r="A139">
        <v>136</v>
      </c>
      <c r="B139" t="s">
        <v>595</v>
      </c>
      <c r="C139">
        <v>56</v>
      </c>
      <c r="D139" t="s">
        <v>15</v>
      </c>
      <c r="E139" t="s">
        <v>25</v>
      </c>
      <c r="F139" t="s">
        <v>420</v>
      </c>
      <c r="G139">
        <v>16</v>
      </c>
      <c r="H139">
        <v>2015</v>
      </c>
      <c r="I139" t="s">
        <v>596</v>
      </c>
      <c r="J139" t="s">
        <v>597</v>
      </c>
      <c r="K139" t="s">
        <v>63</v>
      </c>
      <c r="L139" t="s">
        <v>29</v>
      </c>
      <c r="M139" t="s">
        <v>598</v>
      </c>
      <c r="N139" t="s">
        <v>31</v>
      </c>
      <c r="U139" t="s">
        <v>63</v>
      </c>
    </row>
    <row r="140" spans="1:21" x14ac:dyDescent="0.25">
      <c r="A140">
        <v>135</v>
      </c>
      <c r="B140" t="s">
        <v>599</v>
      </c>
      <c r="C140">
        <v>26</v>
      </c>
      <c r="D140" t="s">
        <v>15</v>
      </c>
      <c r="E140" t="s">
        <v>25</v>
      </c>
      <c r="F140" t="s">
        <v>420</v>
      </c>
      <c r="G140">
        <v>16</v>
      </c>
      <c r="H140">
        <v>2015</v>
      </c>
      <c r="I140" t="s">
        <v>600</v>
      </c>
      <c r="J140" t="s">
        <v>601</v>
      </c>
      <c r="K140" t="s">
        <v>335</v>
      </c>
      <c r="L140" t="s">
        <v>29</v>
      </c>
      <c r="M140" t="s">
        <v>602</v>
      </c>
      <c r="N140" t="s">
        <v>31</v>
      </c>
      <c r="U140" t="s">
        <v>335</v>
      </c>
    </row>
    <row r="141" spans="1:21" x14ac:dyDescent="0.25">
      <c r="A141">
        <v>137</v>
      </c>
      <c r="B141" t="s">
        <v>603</v>
      </c>
      <c r="C141">
        <v>30</v>
      </c>
      <c r="D141" t="s">
        <v>15</v>
      </c>
      <c r="E141" t="s">
        <v>25</v>
      </c>
      <c r="F141" t="s">
        <v>420</v>
      </c>
      <c r="G141">
        <v>17</v>
      </c>
      <c r="H141">
        <v>2015</v>
      </c>
      <c r="I141" t="s">
        <v>604</v>
      </c>
      <c r="J141" t="s">
        <v>605</v>
      </c>
      <c r="K141" t="s">
        <v>288</v>
      </c>
      <c r="L141" t="s">
        <v>29</v>
      </c>
      <c r="M141" t="s">
        <v>606</v>
      </c>
      <c r="N141" t="s">
        <v>55</v>
      </c>
      <c r="U141" t="s">
        <v>288</v>
      </c>
    </row>
    <row r="142" spans="1:21" x14ac:dyDescent="0.25">
      <c r="A142">
        <v>138</v>
      </c>
      <c r="B142" t="s">
        <v>607</v>
      </c>
      <c r="C142">
        <v>32</v>
      </c>
      <c r="D142" t="s">
        <v>15</v>
      </c>
      <c r="E142" t="s">
        <v>25</v>
      </c>
      <c r="F142" t="s">
        <v>420</v>
      </c>
      <c r="G142">
        <v>17</v>
      </c>
      <c r="H142">
        <v>2015</v>
      </c>
      <c r="I142" t="s">
        <v>608</v>
      </c>
      <c r="J142" t="s">
        <v>609</v>
      </c>
      <c r="K142" t="s">
        <v>427</v>
      </c>
      <c r="L142" t="s">
        <v>29</v>
      </c>
      <c r="M142" t="s">
        <v>610</v>
      </c>
      <c r="N142" t="s">
        <v>31</v>
      </c>
      <c r="U142" t="s">
        <v>427</v>
      </c>
    </row>
    <row r="143" spans="1:21" x14ac:dyDescent="0.25">
      <c r="A143">
        <v>139</v>
      </c>
      <c r="B143" t="s">
        <v>611</v>
      </c>
      <c r="C143">
        <v>43</v>
      </c>
      <c r="D143" t="s">
        <v>87</v>
      </c>
      <c r="E143" t="s">
        <v>25</v>
      </c>
      <c r="F143" t="s">
        <v>420</v>
      </c>
      <c r="G143">
        <v>17</v>
      </c>
      <c r="H143">
        <v>2015</v>
      </c>
      <c r="I143" t="s">
        <v>612</v>
      </c>
      <c r="J143" t="s">
        <v>501</v>
      </c>
      <c r="K143" t="s">
        <v>502</v>
      </c>
      <c r="L143" t="s">
        <v>29</v>
      </c>
      <c r="M143" t="s">
        <v>503</v>
      </c>
      <c r="N143" t="s">
        <v>31</v>
      </c>
      <c r="U143" t="s">
        <v>502</v>
      </c>
    </row>
    <row r="144" spans="1:21" x14ac:dyDescent="0.25">
      <c r="A144">
        <v>140</v>
      </c>
      <c r="B144" t="s">
        <v>613</v>
      </c>
      <c r="C144">
        <v>50</v>
      </c>
      <c r="D144" t="s">
        <v>15</v>
      </c>
      <c r="E144" t="s">
        <v>45</v>
      </c>
      <c r="F144" t="s">
        <v>420</v>
      </c>
      <c r="G144">
        <v>17</v>
      </c>
      <c r="H144">
        <v>2015</v>
      </c>
      <c r="I144" t="s">
        <v>614</v>
      </c>
      <c r="J144" t="s">
        <v>615</v>
      </c>
      <c r="K144" t="s">
        <v>122</v>
      </c>
      <c r="L144" t="s">
        <v>29</v>
      </c>
      <c r="M144" t="s">
        <v>616</v>
      </c>
      <c r="N144" t="s">
        <v>70</v>
      </c>
      <c r="U144" t="s">
        <v>122</v>
      </c>
    </row>
    <row r="145" spans="1:21" x14ac:dyDescent="0.25">
      <c r="A145">
        <v>141</v>
      </c>
      <c r="B145" t="s">
        <v>617</v>
      </c>
      <c r="C145">
        <v>31</v>
      </c>
      <c r="D145" t="s">
        <v>15</v>
      </c>
      <c r="E145" t="s">
        <v>25</v>
      </c>
      <c r="F145" t="s">
        <v>420</v>
      </c>
      <c r="G145">
        <v>17</v>
      </c>
      <c r="H145">
        <v>2015</v>
      </c>
      <c r="I145" t="s">
        <v>618</v>
      </c>
      <c r="J145" t="s">
        <v>619</v>
      </c>
      <c r="K145" t="s">
        <v>186</v>
      </c>
      <c r="L145" t="s">
        <v>29</v>
      </c>
      <c r="M145" t="s">
        <v>620</v>
      </c>
      <c r="N145" t="s">
        <v>23</v>
      </c>
      <c r="U145" t="s">
        <v>186</v>
      </c>
    </row>
    <row r="146" spans="1:21" x14ac:dyDescent="0.25">
      <c r="A146">
        <v>142</v>
      </c>
      <c r="B146" t="s">
        <v>621</v>
      </c>
      <c r="C146">
        <v>20</v>
      </c>
      <c r="D146" t="s">
        <v>87</v>
      </c>
      <c r="E146" t="s">
        <v>16</v>
      </c>
      <c r="F146" t="s">
        <v>420</v>
      </c>
      <c r="G146">
        <v>19</v>
      </c>
      <c r="H146">
        <v>2015</v>
      </c>
      <c r="I146" t="s">
        <v>622</v>
      </c>
      <c r="J146" t="s">
        <v>623</v>
      </c>
      <c r="K146" t="s">
        <v>502</v>
      </c>
      <c r="L146" t="s">
        <v>29</v>
      </c>
      <c r="M146" t="s">
        <v>624</v>
      </c>
      <c r="N146" t="s">
        <v>80</v>
      </c>
      <c r="U146" t="s">
        <v>502</v>
      </c>
    </row>
    <row r="147" spans="1:21" x14ac:dyDescent="0.25">
      <c r="A147">
        <v>145</v>
      </c>
      <c r="B147" t="s">
        <v>625</v>
      </c>
      <c r="C147">
        <v>38</v>
      </c>
      <c r="D147" t="s">
        <v>15</v>
      </c>
      <c r="E147" t="s">
        <v>16</v>
      </c>
      <c r="F147" t="s">
        <v>420</v>
      </c>
      <c r="G147">
        <v>20</v>
      </c>
      <c r="H147">
        <v>2015</v>
      </c>
      <c r="I147" t="s">
        <v>626</v>
      </c>
      <c r="J147" t="s">
        <v>627</v>
      </c>
      <c r="K147" t="s">
        <v>545</v>
      </c>
      <c r="L147" t="s">
        <v>29</v>
      </c>
      <c r="M147" t="s">
        <v>628</v>
      </c>
      <c r="N147" t="s">
        <v>31</v>
      </c>
      <c r="U147" t="s">
        <v>545</v>
      </c>
    </row>
    <row r="148" spans="1:21" x14ac:dyDescent="0.25">
      <c r="A148">
        <v>144</v>
      </c>
      <c r="B148" t="s">
        <v>629</v>
      </c>
      <c r="C148">
        <v>31</v>
      </c>
      <c r="D148" t="s">
        <v>15</v>
      </c>
      <c r="E148" t="s">
        <v>45</v>
      </c>
      <c r="F148" t="s">
        <v>420</v>
      </c>
      <c r="G148">
        <v>20</v>
      </c>
      <c r="H148">
        <v>2015</v>
      </c>
      <c r="I148" t="s">
        <v>630</v>
      </c>
      <c r="J148" t="s">
        <v>631</v>
      </c>
      <c r="K148" t="s">
        <v>122</v>
      </c>
      <c r="L148" t="s">
        <v>29</v>
      </c>
      <c r="M148" t="s">
        <v>632</v>
      </c>
      <c r="N148" t="s">
        <v>23</v>
      </c>
      <c r="U148" t="s">
        <v>122</v>
      </c>
    </row>
    <row r="149" spans="1:21" x14ac:dyDescent="0.25">
      <c r="A149">
        <v>146</v>
      </c>
      <c r="B149" t="s">
        <v>633</v>
      </c>
      <c r="C149" t="s">
        <v>237</v>
      </c>
      <c r="D149" t="s">
        <v>15</v>
      </c>
      <c r="E149" t="s">
        <v>45</v>
      </c>
      <c r="F149" t="s">
        <v>420</v>
      </c>
      <c r="G149">
        <v>20</v>
      </c>
      <c r="H149">
        <v>2015</v>
      </c>
      <c r="I149" t="s">
        <v>634</v>
      </c>
      <c r="J149" t="s">
        <v>260</v>
      </c>
      <c r="K149" t="s">
        <v>122</v>
      </c>
      <c r="L149" t="s">
        <v>29</v>
      </c>
      <c r="M149" t="s">
        <v>635</v>
      </c>
      <c r="N149" t="s">
        <v>31</v>
      </c>
      <c r="U149" t="s">
        <v>122</v>
      </c>
    </row>
    <row r="150" spans="1:21" x14ac:dyDescent="0.25">
      <c r="A150">
        <v>149</v>
      </c>
      <c r="B150" t="s">
        <v>636</v>
      </c>
      <c r="C150">
        <v>51</v>
      </c>
      <c r="D150" t="s">
        <v>15</v>
      </c>
      <c r="E150" t="s">
        <v>25</v>
      </c>
      <c r="F150" t="s">
        <v>420</v>
      </c>
      <c r="G150">
        <v>21</v>
      </c>
      <c r="H150">
        <v>2015</v>
      </c>
      <c r="I150" t="s">
        <v>637</v>
      </c>
      <c r="J150" t="s">
        <v>221</v>
      </c>
      <c r="K150" t="s">
        <v>222</v>
      </c>
      <c r="L150" t="s">
        <v>29</v>
      </c>
      <c r="M150" t="s">
        <v>223</v>
      </c>
      <c r="N150" t="s">
        <v>80</v>
      </c>
      <c r="U150" t="s">
        <v>222</v>
      </c>
    </row>
    <row r="151" spans="1:21" x14ac:dyDescent="0.25">
      <c r="A151">
        <v>147</v>
      </c>
      <c r="B151" t="s">
        <v>638</v>
      </c>
      <c r="C151">
        <v>41</v>
      </c>
      <c r="D151" t="s">
        <v>15</v>
      </c>
      <c r="E151" t="s">
        <v>25</v>
      </c>
      <c r="F151" t="s">
        <v>420</v>
      </c>
      <c r="G151">
        <v>21</v>
      </c>
      <c r="H151">
        <v>2015</v>
      </c>
      <c r="I151" t="s">
        <v>639</v>
      </c>
      <c r="J151" t="s">
        <v>640</v>
      </c>
      <c r="K151" t="s">
        <v>172</v>
      </c>
      <c r="L151" t="s">
        <v>29</v>
      </c>
      <c r="M151" t="s">
        <v>641</v>
      </c>
      <c r="N151" t="s">
        <v>31</v>
      </c>
      <c r="U151" t="s">
        <v>172</v>
      </c>
    </row>
    <row r="152" spans="1:21" x14ac:dyDescent="0.25">
      <c r="A152">
        <v>148</v>
      </c>
      <c r="B152" t="s">
        <v>642</v>
      </c>
      <c r="C152">
        <v>41</v>
      </c>
      <c r="D152" t="s">
        <v>15</v>
      </c>
      <c r="E152" t="s">
        <v>16</v>
      </c>
      <c r="F152" t="s">
        <v>420</v>
      </c>
      <c r="G152">
        <v>21</v>
      </c>
      <c r="H152">
        <v>2015</v>
      </c>
      <c r="I152" t="s">
        <v>643</v>
      </c>
      <c r="J152" t="s">
        <v>256</v>
      </c>
      <c r="K152" t="s">
        <v>58</v>
      </c>
      <c r="L152" t="s">
        <v>84</v>
      </c>
      <c r="M152" t="s">
        <v>644</v>
      </c>
      <c r="N152" t="s">
        <v>23</v>
      </c>
      <c r="U152" t="s">
        <v>58</v>
      </c>
    </row>
    <row r="153" spans="1:21" x14ac:dyDescent="0.25">
      <c r="A153">
        <v>151</v>
      </c>
      <c r="B153" t="s">
        <v>645</v>
      </c>
      <c r="C153">
        <v>50</v>
      </c>
      <c r="D153" t="s">
        <v>15</v>
      </c>
      <c r="E153" t="s">
        <v>25</v>
      </c>
      <c r="F153" t="s">
        <v>420</v>
      </c>
      <c r="G153">
        <v>22</v>
      </c>
      <c r="H153">
        <v>2015</v>
      </c>
      <c r="I153" t="s">
        <v>646</v>
      </c>
      <c r="J153" t="s">
        <v>647</v>
      </c>
      <c r="K153" t="s">
        <v>322</v>
      </c>
      <c r="L153" t="s">
        <v>29</v>
      </c>
      <c r="M153" t="s">
        <v>648</v>
      </c>
      <c r="N153" t="s">
        <v>31</v>
      </c>
      <c r="U153" t="s">
        <v>322</v>
      </c>
    </row>
    <row r="154" spans="1:21" x14ac:dyDescent="0.25">
      <c r="A154">
        <v>414</v>
      </c>
      <c r="B154" t="s">
        <v>649</v>
      </c>
      <c r="C154">
        <v>39</v>
      </c>
      <c r="D154" t="s">
        <v>15</v>
      </c>
      <c r="E154" t="s">
        <v>16</v>
      </c>
      <c r="F154" t="s">
        <v>420</v>
      </c>
      <c r="G154">
        <v>22</v>
      </c>
      <c r="H154">
        <v>2015</v>
      </c>
      <c r="I154" t="s">
        <v>650</v>
      </c>
      <c r="J154" t="s">
        <v>651</v>
      </c>
      <c r="K154" t="s">
        <v>322</v>
      </c>
      <c r="L154" t="s">
        <v>84</v>
      </c>
      <c r="M154" t="s">
        <v>652</v>
      </c>
      <c r="N154" t="s">
        <v>23</v>
      </c>
      <c r="U154" t="s">
        <v>322</v>
      </c>
    </row>
    <row r="155" spans="1:21" x14ac:dyDescent="0.25">
      <c r="A155">
        <v>150</v>
      </c>
      <c r="B155" t="s">
        <v>653</v>
      </c>
      <c r="C155">
        <v>41</v>
      </c>
      <c r="D155" t="s">
        <v>15</v>
      </c>
      <c r="E155" t="s">
        <v>45</v>
      </c>
      <c r="F155" t="s">
        <v>420</v>
      </c>
      <c r="G155">
        <v>22</v>
      </c>
      <c r="H155">
        <v>2015</v>
      </c>
      <c r="I155" t="s">
        <v>654</v>
      </c>
      <c r="J155" t="s">
        <v>655</v>
      </c>
      <c r="K155" t="s">
        <v>20</v>
      </c>
      <c r="L155" t="s">
        <v>29</v>
      </c>
      <c r="M155" t="s">
        <v>656</v>
      </c>
      <c r="N155" t="s">
        <v>31</v>
      </c>
      <c r="U155" t="s">
        <v>20</v>
      </c>
    </row>
    <row r="156" spans="1:21" x14ac:dyDescent="0.25">
      <c r="A156">
        <v>152</v>
      </c>
      <c r="B156" t="s">
        <v>657</v>
      </c>
      <c r="C156">
        <v>16</v>
      </c>
      <c r="D156" t="s">
        <v>15</v>
      </c>
      <c r="E156" t="s">
        <v>16</v>
      </c>
      <c r="F156" t="s">
        <v>420</v>
      </c>
      <c r="G156">
        <v>23</v>
      </c>
      <c r="H156">
        <v>2015</v>
      </c>
      <c r="I156" t="s">
        <v>658</v>
      </c>
      <c r="J156" t="s">
        <v>659</v>
      </c>
      <c r="K156" t="s">
        <v>545</v>
      </c>
      <c r="L156" t="s">
        <v>29</v>
      </c>
      <c r="M156" t="s">
        <v>660</v>
      </c>
      <c r="N156" t="s">
        <v>31</v>
      </c>
      <c r="U156" t="s">
        <v>545</v>
      </c>
    </row>
    <row r="157" spans="1:21" x14ac:dyDescent="0.25">
      <c r="A157">
        <v>153</v>
      </c>
      <c r="B157" t="s">
        <v>661</v>
      </c>
      <c r="C157">
        <v>37</v>
      </c>
      <c r="D157" t="s">
        <v>15</v>
      </c>
      <c r="E157" t="s">
        <v>25</v>
      </c>
      <c r="F157" t="s">
        <v>420</v>
      </c>
      <c r="G157">
        <v>23</v>
      </c>
      <c r="H157">
        <v>2015</v>
      </c>
      <c r="I157" t="s">
        <v>662</v>
      </c>
      <c r="J157" t="s">
        <v>663</v>
      </c>
      <c r="K157" t="s">
        <v>20</v>
      </c>
      <c r="L157" t="s">
        <v>29</v>
      </c>
      <c r="M157" t="s">
        <v>664</v>
      </c>
      <c r="N157" t="s">
        <v>80</v>
      </c>
      <c r="U157" t="s">
        <v>20</v>
      </c>
    </row>
    <row r="158" spans="1:21" x14ac:dyDescent="0.25">
      <c r="A158">
        <v>155</v>
      </c>
      <c r="B158" t="s">
        <v>665</v>
      </c>
      <c r="C158">
        <v>47</v>
      </c>
      <c r="D158" t="s">
        <v>15</v>
      </c>
      <c r="E158" t="s">
        <v>25</v>
      </c>
      <c r="F158" t="s">
        <v>420</v>
      </c>
      <c r="G158">
        <v>23</v>
      </c>
      <c r="H158">
        <v>2015</v>
      </c>
      <c r="I158" t="s">
        <v>666</v>
      </c>
      <c r="J158" t="s">
        <v>667</v>
      </c>
      <c r="K158" t="s">
        <v>132</v>
      </c>
      <c r="L158" t="s">
        <v>29</v>
      </c>
      <c r="M158" t="s">
        <v>668</v>
      </c>
      <c r="N158" t="s">
        <v>31</v>
      </c>
      <c r="U158" t="s">
        <v>132</v>
      </c>
    </row>
    <row r="159" spans="1:21" x14ac:dyDescent="0.25">
      <c r="A159">
        <v>154</v>
      </c>
      <c r="B159" t="s">
        <v>669</v>
      </c>
      <c r="C159">
        <v>42</v>
      </c>
      <c r="D159" t="s">
        <v>15</v>
      </c>
      <c r="E159" t="s">
        <v>25</v>
      </c>
      <c r="F159" t="s">
        <v>420</v>
      </c>
      <c r="G159">
        <v>23</v>
      </c>
      <c r="H159">
        <v>2015</v>
      </c>
      <c r="I159" t="s">
        <v>670</v>
      </c>
      <c r="J159" t="s">
        <v>671</v>
      </c>
      <c r="K159" t="s">
        <v>74</v>
      </c>
      <c r="L159" t="s">
        <v>29</v>
      </c>
      <c r="M159" t="s">
        <v>672</v>
      </c>
      <c r="N159" t="s">
        <v>80</v>
      </c>
      <c r="U159" t="s">
        <v>74</v>
      </c>
    </row>
    <row r="160" spans="1:21" x14ac:dyDescent="0.25">
      <c r="A160">
        <v>157</v>
      </c>
      <c r="B160" t="s">
        <v>673</v>
      </c>
      <c r="C160">
        <v>39</v>
      </c>
      <c r="D160" t="s">
        <v>15</v>
      </c>
      <c r="E160" t="s">
        <v>25</v>
      </c>
      <c r="F160" t="s">
        <v>420</v>
      </c>
      <c r="G160">
        <v>24</v>
      </c>
      <c r="H160">
        <v>2015</v>
      </c>
      <c r="I160" t="s">
        <v>674</v>
      </c>
      <c r="J160" t="s">
        <v>409</v>
      </c>
      <c r="K160" t="s">
        <v>112</v>
      </c>
      <c r="L160" t="s">
        <v>29</v>
      </c>
      <c r="M160" t="s">
        <v>410</v>
      </c>
      <c r="N160" t="s">
        <v>23</v>
      </c>
      <c r="U160" t="s">
        <v>112</v>
      </c>
    </row>
    <row r="161" spans="1:21" x14ac:dyDescent="0.25">
      <c r="A161">
        <v>156</v>
      </c>
      <c r="B161" t="s">
        <v>675</v>
      </c>
      <c r="C161">
        <v>30</v>
      </c>
      <c r="D161" t="s">
        <v>15</v>
      </c>
      <c r="E161" t="s">
        <v>25</v>
      </c>
      <c r="F161" t="s">
        <v>420</v>
      </c>
      <c r="G161">
        <v>24</v>
      </c>
      <c r="H161">
        <v>2015</v>
      </c>
      <c r="I161" t="s">
        <v>676</v>
      </c>
      <c r="J161" t="s">
        <v>677</v>
      </c>
      <c r="K161" t="s">
        <v>678</v>
      </c>
      <c r="L161" t="s">
        <v>29</v>
      </c>
      <c r="M161" t="s">
        <v>679</v>
      </c>
      <c r="N161" t="s">
        <v>80</v>
      </c>
      <c r="U161" t="s">
        <v>678</v>
      </c>
    </row>
    <row r="162" spans="1:21" x14ac:dyDescent="0.25">
      <c r="A162">
        <v>158</v>
      </c>
      <c r="B162" t="s">
        <v>680</v>
      </c>
      <c r="C162">
        <v>31</v>
      </c>
      <c r="D162" t="s">
        <v>15</v>
      </c>
      <c r="E162" t="s">
        <v>25</v>
      </c>
      <c r="F162" t="s">
        <v>420</v>
      </c>
      <c r="G162">
        <v>25</v>
      </c>
      <c r="H162">
        <v>2015</v>
      </c>
      <c r="I162" t="s">
        <v>681</v>
      </c>
      <c r="J162" t="s">
        <v>682</v>
      </c>
      <c r="K162" t="s">
        <v>222</v>
      </c>
      <c r="L162" t="s">
        <v>29</v>
      </c>
      <c r="M162" t="s">
        <v>683</v>
      </c>
      <c r="N162" t="s">
        <v>23</v>
      </c>
      <c r="U162" t="s">
        <v>222</v>
      </c>
    </row>
    <row r="163" spans="1:21" x14ac:dyDescent="0.25">
      <c r="A163">
        <v>160</v>
      </c>
      <c r="B163" t="s">
        <v>684</v>
      </c>
      <c r="C163">
        <v>43</v>
      </c>
      <c r="D163" t="s">
        <v>15</v>
      </c>
      <c r="E163" t="s">
        <v>25</v>
      </c>
      <c r="F163" t="s">
        <v>420</v>
      </c>
      <c r="G163">
        <v>25</v>
      </c>
      <c r="H163">
        <v>2015</v>
      </c>
      <c r="I163" t="s">
        <v>685</v>
      </c>
      <c r="J163" t="s">
        <v>162</v>
      </c>
      <c r="K163" t="s">
        <v>163</v>
      </c>
      <c r="L163" t="s">
        <v>29</v>
      </c>
      <c r="M163" t="s">
        <v>686</v>
      </c>
      <c r="N163" t="s">
        <v>31</v>
      </c>
      <c r="U163" t="s">
        <v>163</v>
      </c>
    </row>
    <row r="164" spans="1:21" x14ac:dyDescent="0.25">
      <c r="A164">
        <v>159</v>
      </c>
      <c r="B164" t="s">
        <v>687</v>
      </c>
      <c r="C164">
        <v>37</v>
      </c>
      <c r="D164" t="s">
        <v>15</v>
      </c>
      <c r="E164" t="s">
        <v>16</v>
      </c>
      <c r="F164" t="s">
        <v>420</v>
      </c>
      <c r="G164">
        <v>25</v>
      </c>
      <c r="H164">
        <v>2015</v>
      </c>
      <c r="I164" t="s">
        <v>688</v>
      </c>
      <c r="J164" t="s">
        <v>493</v>
      </c>
      <c r="K164" t="s">
        <v>58</v>
      </c>
      <c r="L164" t="s">
        <v>29</v>
      </c>
      <c r="M164" t="s">
        <v>494</v>
      </c>
      <c r="N164" t="s">
        <v>108</v>
      </c>
      <c r="U164" t="s">
        <v>58</v>
      </c>
    </row>
    <row r="165" spans="1:21" x14ac:dyDescent="0.25">
      <c r="A165">
        <v>161</v>
      </c>
      <c r="B165" t="s">
        <v>689</v>
      </c>
      <c r="C165">
        <v>21</v>
      </c>
      <c r="D165" t="s">
        <v>15</v>
      </c>
      <c r="E165" t="s">
        <v>45</v>
      </c>
      <c r="F165" t="s">
        <v>420</v>
      </c>
      <c r="G165">
        <v>26</v>
      </c>
      <c r="H165">
        <v>2015</v>
      </c>
      <c r="I165" t="s">
        <v>690</v>
      </c>
      <c r="J165" t="s">
        <v>52</v>
      </c>
      <c r="K165" t="s">
        <v>53</v>
      </c>
      <c r="L165" t="s">
        <v>29</v>
      </c>
      <c r="M165" t="s">
        <v>54</v>
      </c>
      <c r="N165" t="s">
        <v>80</v>
      </c>
      <c r="U165" t="s">
        <v>53</v>
      </c>
    </row>
    <row r="166" spans="1:21" x14ac:dyDescent="0.25">
      <c r="A166">
        <v>163</v>
      </c>
      <c r="B166" t="s">
        <v>691</v>
      </c>
      <c r="C166">
        <v>42</v>
      </c>
      <c r="D166" t="s">
        <v>15</v>
      </c>
      <c r="E166" t="s">
        <v>45</v>
      </c>
      <c r="F166" t="s">
        <v>420</v>
      </c>
      <c r="G166">
        <v>26</v>
      </c>
      <c r="H166">
        <v>2015</v>
      </c>
      <c r="I166" t="s">
        <v>692</v>
      </c>
      <c r="J166" t="s">
        <v>693</v>
      </c>
      <c r="K166" t="s">
        <v>322</v>
      </c>
      <c r="L166" t="s">
        <v>29</v>
      </c>
      <c r="M166" t="s">
        <v>694</v>
      </c>
      <c r="N166" t="s">
        <v>31</v>
      </c>
      <c r="U166" t="s">
        <v>322</v>
      </c>
    </row>
    <row r="167" spans="1:21" x14ac:dyDescent="0.25">
      <c r="A167">
        <v>162</v>
      </c>
      <c r="B167" t="s">
        <v>695</v>
      </c>
      <c r="C167">
        <v>34</v>
      </c>
      <c r="D167" t="s">
        <v>87</v>
      </c>
      <c r="E167" t="s">
        <v>25</v>
      </c>
      <c r="F167" t="s">
        <v>420</v>
      </c>
      <c r="G167">
        <v>26</v>
      </c>
      <c r="H167">
        <v>2015</v>
      </c>
      <c r="I167" t="s">
        <v>696</v>
      </c>
      <c r="J167" t="s">
        <v>697</v>
      </c>
      <c r="K167" t="s">
        <v>20</v>
      </c>
      <c r="L167" t="s">
        <v>29</v>
      </c>
      <c r="M167" t="s">
        <v>698</v>
      </c>
      <c r="N167" t="s">
        <v>31</v>
      </c>
      <c r="U167" t="s">
        <v>20</v>
      </c>
    </row>
    <row r="168" spans="1:21" x14ac:dyDescent="0.25">
      <c r="A168">
        <v>164</v>
      </c>
      <c r="B168" t="s">
        <v>699</v>
      </c>
      <c r="C168">
        <v>49</v>
      </c>
      <c r="D168" t="s">
        <v>15</v>
      </c>
      <c r="E168" t="s">
        <v>25</v>
      </c>
      <c r="F168" t="s">
        <v>420</v>
      </c>
      <c r="G168">
        <v>26</v>
      </c>
      <c r="H168">
        <v>2015</v>
      </c>
      <c r="I168" t="s">
        <v>700</v>
      </c>
      <c r="J168" t="s">
        <v>701</v>
      </c>
      <c r="K168" t="s">
        <v>301</v>
      </c>
      <c r="L168" t="s">
        <v>29</v>
      </c>
      <c r="M168" t="s">
        <v>702</v>
      </c>
      <c r="N168" t="s">
        <v>31</v>
      </c>
      <c r="U168" t="s">
        <v>301</v>
      </c>
    </row>
    <row r="169" spans="1:21" x14ac:dyDescent="0.25">
      <c r="A169">
        <v>166</v>
      </c>
      <c r="B169" t="s">
        <v>703</v>
      </c>
      <c r="C169">
        <v>27</v>
      </c>
      <c r="D169" t="s">
        <v>15</v>
      </c>
      <c r="E169" t="s">
        <v>45</v>
      </c>
      <c r="F169" t="s">
        <v>420</v>
      </c>
      <c r="G169">
        <v>27</v>
      </c>
      <c r="H169">
        <v>2015</v>
      </c>
      <c r="I169" t="s">
        <v>704</v>
      </c>
      <c r="J169" t="s">
        <v>705</v>
      </c>
      <c r="K169" t="s">
        <v>53</v>
      </c>
      <c r="L169" t="s">
        <v>29</v>
      </c>
      <c r="M169" t="s">
        <v>706</v>
      </c>
      <c r="N169" t="s">
        <v>23</v>
      </c>
      <c r="U169" t="s">
        <v>53</v>
      </c>
    </row>
    <row r="170" spans="1:21" x14ac:dyDescent="0.25">
      <c r="A170">
        <v>165</v>
      </c>
      <c r="B170" t="s">
        <v>707</v>
      </c>
      <c r="C170">
        <v>24</v>
      </c>
      <c r="D170" t="s">
        <v>15</v>
      </c>
      <c r="E170" t="s">
        <v>25</v>
      </c>
      <c r="F170" t="s">
        <v>420</v>
      </c>
      <c r="G170">
        <v>27</v>
      </c>
      <c r="H170">
        <v>2015</v>
      </c>
      <c r="I170" t="s">
        <v>708</v>
      </c>
      <c r="J170" t="s">
        <v>709</v>
      </c>
      <c r="K170" t="s">
        <v>710</v>
      </c>
      <c r="L170" t="s">
        <v>29</v>
      </c>
      <c r="M170" t="s">
        <v>711</v>
      </c>
      <c r="N170" t="s">
        <v>31</v>
      </c>
      <c r="U170" t="s">
        <v>710</v>
      </c>
    </row>
    <row r="171" spans="1:21" x14ac:dyDescent="0.25">
      <c r="A171">
        <v>167</v>
      </c>
      <c r="B171" t="s">
        <v>712</v>
      </c>
      <c r="C171">
        <v>54</v>
      </c>
      <c r="D171" t="s">
        <v>15</v>
      </c>
      <c r="E171" t="s">
        <v>25</v>
      </c>
      <c r="F171" t="s">
        <v>420</v>
      </c>
      <c r="G171">
        <v>27</v>
      </c>
      <c r="H171">
        <v>2015</v>
      </c>
      <c r="I171" t="s">
        <v>713</v>
      </c>
      <c r="J171" t="s">
        <v>540</v>
      </c>
      <c r="K171" t="s">
        <v>36</v>
      </c>
      <c r="L171" t="s">
        <v>21</v>
      </c>
      <c r="M171" t="s">
        <v>714</v>
      </c>
      <c r="N171" t="s">
        <v>23</v>
      </c>
      <c r="U171" t="s">
        <v>36</v>
      </c>
    </row>
    <row r="172" spans="1:21" x14ac:dyDescent="0.25">
      <c r="A172">
        <v>169</v>
      </c>
      <c r="B172" t="s">
        <v>715</v>
      </c>
      <c r="C172">
        <v>37</v>
      </c>
      <c r="D172" t="s">
        <v>87</v>
      </c>
      <c r="E172" t="s">
        <v>25</v>
      </c>
      <c r="F172" t="s">
        <v>420</v>
      </c>
      <c r="G172">
        <v>28</v>
      </c>
      <c r="H172">
        <v>2015</v>
      </c>
      <c r="I172" t="s">
        <v>716</v>
      </c>
      <c r="J172" t="s">
        <v>717</v>
      </c>
      <c r="K172" t="s">
        <v>63</v>
      </c>
      <c r="L172" t="s">
        <v>29</v>
      </c>
      <c r="M172" t="s">
        <v>293</v>
      </c>
      <c r="N172" t="s">
        <v>31</v>
      </c>
      <c r="U172" t="s">
        <v>63</v>
      </c>
    </row>
    <row r="173" spans="1:21" x14ac:dyDescent="0.25">
      <c r="A173">
        <v>172</v>
      </c>
      <c r="B173" t="s">
        <v>718</v>
      </c>
      <c r="C173">
        <v>28</v>
      </c>
      <c r="D173" t="s">
        <v>87</v>
      </c>
      <c r="E173" t="s">
        <v>45</v>
      </c>
      <c r="F173" t="s">
        <v>420</v>
      </c>
      <c r="G173">
        <v>28</v>
      </c>
      <c r="H173">
        <v>2015</v>
      </c>
      <c r="I173" t="s">
        <v>719</v>
      </c>
      <c r="J173" t="s">
        <v>720</v>
      </c>
      <c r="K173" t="s">
        <v>63</v>
      </c>
      <c r="L173" t="s">
        <v>29</v>
      </c>
      <c r="M173" t="s">
        <v>721</v>
      </c>
      <c r="N173" t="s">
        <v>80</v>
      </c>
      <c r="U173" t="s">
        <v>63</v>
      </c>
    </row>
    <row r="174" spans="1:21" x14ac:dyDescent="0.25">
      <c r="A174">
        <v>171</v>
      </c>
      <c r="B174" t="s">
        <v>722</v>
      </c>
      <c r="C174">
        <v>17</v>
      </c>
      <c r="D174" t="s">
        <v>15</v>
      </c>
      <c r="E174" t="s">
        <v>25</v>
      </c>
      <c r="F174" t="s">
        <v>420</v>
      </c>
      <c r="G174">
        <v>28</v>
      </c>
      <c r="H174">
        <v>2015</v>
      </c>
      <c r="I174" t="s">
        <v>723</v>
      </c>
      <c r="J174" t="s">
        <v>724</v>
      </c>
      <c r="K174" t="s">
        <v>427</v>
      </c>
      <c r="L174" t="s">
        <v>29</v>
      </c>
      <c r="M174" t="s">
        <v>610</v>
      </c>
      <c r="N174" t="s">
        <v>23</v>
      </c>
      <c r="U174" t="s">
        <v>427</v>
      </c>
    </row>
    <row r="175" spans="1:21" x14ac:dyDescent="0.25">
      <c r="A175">
        <v>168</v>
      </c>
      <c r="B175" t="s">
        <v>725</v>
      </c>
      <c r="C175">
        <v>28</v>
      </c>
      <c r="D175" t="s">
        <v>15</v>
      </c>
      <c r="E175" t="s">
        <v>16</v>
      </c>
      <c r="F175" t="s">
        <v>420</v>
      </c>
      <c r="G175">
        <v>28</v>
      </c>
      <c r="H175">
        <v>2015</v>
      </c>
      <c r="I175" t="s">
        <v>726</v>
      </c>
      <c r="J175" t="s">
        <v>727</v>
      </c>
      <c r="K175" t="s">
        <v>186</v>
      </c>
      <c r="L175" t="s">
        <v>29</v>
      </c>
      <c r="M175" t="s">
        <v>728</v>
      </c>
      <c r="N175" t="s">
        <v>31</v>
      </c>
      <c r="U175" t="s">
        <v>186</v>
      </c>
    </row>
    <row r="176" spans="1:21" x14ac:dyDescent="0.25">
      <c r="A176">
        <v>170</v>
      </c>
      <c r="B176" t="s">
        <v>729</v>
      </c>
      <c r="C176">
        <v>40</v>
      </c>
      <c r="D176" t="s">
        <v>15</v>
      </c>
      <c r="E176" t="s">
        <v>16</v>
      </c>
      <c r="F176" t="s">
        <v>420</v>
      </c>
      <c r="G176">
        <v>28</v>
      </c>
      <c r="H176">
        <v>2015</v>
      </c>
      <c r="I176" t="s">
        <v>730</v>
      </c>
      <c r="J176" t="s">
        <v>731</v>
      </c>
      <c r="K176" t="s">
        <v>502</v>
      </c>
      <c r="L176" t="s">
        <v>29</v>
      </c>
      <c r="M176" t="s">
        <v>732</v>
      </c>
      <c r="N176" t="s">
        <v>31</v>
      </c>
      <c r="U176" t="s">
        <v>502</v>
      </c>
    </row>
    <row r="177" spans="1:21" x14ac:dyDescent="0.25">
      <c r="A177">
        <v>174</v>
      </c>
      <c r="B177" t="s">
        <v>733</v>
      </c>
      <c r="C177">
        <v>43</v>
      </c>
      <c r="D177" t="s">
        <v>15</v>
      </c>
      <c r="E177" t="s">
        <v>16</v>
      </c>
      <c r="F177" t="s">
        <v>445</v>
      </c>
      <c r="G177">
        <v>1</v>
      </c>
      <c r="H177">
        <v>2015</v>
      </c>
      <c r="I177" t="s">
        <v>734</v>
      </c>
      <c r="J177" t="s">
        <v>83</v>
      </c>
      <c r="K177" t="s">
        <v>53</v>
      </c>
      <c r="L177" t="s">
        <v>29</v>
      </c>
      <c r="M177" t="s">
        <v>268</v>
      </c>
      <c r="N177" t="s">
        <v>23</v>
      </c>
      <c r="U177" t="s">
        <v>53</v>
      </c>
    </row>
    <row r="178" spans="1:21" x14ac:dyDescent="0.25">
      <c r="A178">
        <v>177</v>
      </c>
      <c r="B178" t="s">
        <v>735</v>
      </c>
      <c r="C178">
        <v>63</v>
      </c>
      <c r="D178" t="s">
        <v>15</v>
      </c>
      <c r="E178" t="s">
        <v>25</v>
      </c>
      <c r="F178" t="s">
        <v>445</v>
      </c>
      <c r="G178">
        <v>1</v>
      </c>
      <c r="H178">
        <v>2015</v>
      </c>
      <c r="I178" t="s">
        <v>736</v>
      </c>
      <c r="J178" t="s">
        <v>737</v>
      </c>
      <c r="K178" t="s">
        <v>41</v>
      </c>
      <c r="L178" t="s">
        <v>42</v>
      </c>
      <c r="M178" t="s">
        <v>738</v>
      </c>
      <c r="N178" t="s">
        <v>23</v>
      </c>
      <c r="U178" t="s">
        <v>41</v>
      </c>
    </row>
    <row r="179" spans="1:21" x14ac:dyDescent="0.25">
      <c r="A179">
        <v>173</v>
      </c>
      <c r="B179" t="s">
        <v>739</v>
      </c>
      <c r="C179">
        <v>34</v>
      </c>
      <c r="D179" t="s">
        <v>15</v>
      </c>
      <c r="E179" t="s">
        <v>16</v>
      </c>
      <c r="F179" t="s">
        <v>445</v>
      </c>
      <c r="G179">
        <v>1</v>
      </c>
      <c r="H179">
        <v>2015</v>
      </c>
      <c r="I179" t="s">
        <v>740</v>
      </c>
      <c r="J179" t="s">
        <v>296</v>
      </c>
      <c r="K179" t="s">
        <v>186</v>
      </c>
      <c r="L179" t="s">
        <v>29</v>
      </c>
      <c r="M179" t="s">
        <v>741</v>
      </c>
      <c r="N179" t="s">
        <v>23</v>
      </c>
      <c r="U179" t="s">
        <v>186</v>
      </c>
    </row>
    <row r="180" spans="1:21" x14ac:dyDescent="0.25">
      <c r="A180">
        <v>176</v>
      </c>
      <c r="B180" t="s">
        <v>742</v>
      </c>
      <c r="C180">
        <v>49</v>
      </c>
      <c r="D180" t="s">
        <v>15</v>
      </c>
      <c r="E180" t="s">
        <v>25</v>
      </c>
      <c r="F180" t="s">
        <v>445</v>
      </c>
      <c r="G180">
        <v>1</v>
      </c>
      <c r="H180">
        <v>2015</v>
      </c>
      <c r="I180" t="s">
        <v>743</v>
      </c>
      <c r="J180" t="s">
        <v>744</v>
      </c>
      <c r="K180" t="s">
        <v>301</v>
      </c>
      <c r="L180" t="s">
        <v>29</v>
      </c>
      <c r="M180" t="s">
        <v>745</v>
      </c>
      <c r="N180" t="s">
        <v>31</v>
      </c>
      <c r="U180" t="s">
        <v>301</v>
      </c>
    </row>
    <row r="181" spans="1:21" x14ac:dyDescent="0.25">
      <c r="A181">
        <v>175</v>
      </c>
      <c r="B181" t="s">
        <v>746</v>
      </c>
      <c r="C181">
        <v>47</v>
      </c>
      <c r="D181" t="s">
        <v>15</v>
      </c>
      <c r="E181" t="s">
        <v>16</v>
      </c>
      <c r="F181" t="s">
        <v>445</v>
      </c>
      <c r="G181">
        <v>1</v>
      </c>
      <c r="H181">
        <v>2015</v>
      </c>
      <c r="I181" t="s">
        <v>747</v>
      </c>
      <c r="J181" t="s">
        <v>493</v>
      </c>
      <c r="K181" t="s">
        <v>58</v>
      </c>
      <c r="L181" t="s">
        <v>84</v>
      </c>
      <c r="M181" t="s">
        <v>494</v>
      </c>
      <c r="N181" t="s">
        <v>23</v>
      </c>
      <c r="U181" t="s">
        <v>58</v>
      </c>
    </row>
    <row r="182" spans="1:21" x14ac:dyDescent="0.25">
      <c r="A182">
        <v>178</v>
      </c>
      <c r="B182" t="s">
        <v>748</v>
      </c>
      <c r="C182">
        <v>20</v>
      </c>
      <c r="D182" t="s">
        <v>15</v>
      </c>
      <c r="E182" t="s">
        <v>16</v>
      </c>
      <c r="F182" t="s">
        <v>445</v>
      </c>
      <c r="G182">
        <v>2</v>
      </c>
      <c r="H182">
        <v>2015</v>
      </c>
      <c r="I182" t="s">
        <v>749</v>
      </c>
      <c r="J182" t="s">
        <v>750</v>
      </c>
      <c r="K182" t="s">
        <v>106</v>
      </c>
      <c r="L182" t="s">
        <v>29</v>
      </c>
      <c r="M182" t="s">
        <v>751</v>
      </c>
      <c r="N182" t="s">
        <v>31</v>
      </c>
      <c r="U182" t="s">
        <v>106</v>
      </c>
    </row>
    <row r="183" spans="1:21" x14ac:dyDescent="0.25">
      <c r="A183">
        <v>180</v>
      </c>
      <c r="B183" t="s">
        <v>752</v>
      </c>
      <c r="C183">
        <v>25</v>
      </c>
      <c r="D183" t="s">
        <v>15</v>
      </c>
      <c r="E183" t="s">
        <v>25</v>
      </c>
      <c r="F183" t="s">
        <v>445</v>
      </c>
      <c r="G183">
        <v>3</v>
      </c>
      <c r="H183">
        <v>2015</v>
      </c>
      <c r="I183" t="s">
        <v>753</v>
      </c>
      <c r="J183" t="s">
        <v>754</v>
      </c>
      <c r="K183" t="s">
        <v>63</v>
      </c>
      <c r="L183" t="s">
        <v>29</v>
      </c>
      <c r="M183" t="s">
        <v>755</v>
      </c>
      <c r="N183" t="s">
        <v>80</v>
      </c>
      <c r="U183" t="s">
        <v>63</v>
      </c>
    </row>
    <row r="184" spans="1:21" x14ac:dyDescent="0.25">
      <c r="A184">
        <v>179</v>
      </c>
      <c r="B184" t="s">
        <v>756</v>
      </c>
      <c r="C184">
        <v>25</v>
      </c>
      <c r="D184" t="s">
        <v>15</v>
      </c>
      <c r="E184" t="s">
        <v>16</v>
      </c>
      <c r="F184" t="s">
        <v>445</v>
      </c>
      <c r="G184">
        <v>3</v>
      </c>
      <c r="H184">
        <v>2015</v>
      </c>
      <c r="I184" t="s">
        <v>757</v>
      </c>
      <c r="J184" t="s">
        <v>758</v>
      </c>
      <c r="K184" t="s">
        <v>340</v>
      </c>
      <c r="L184" t="s">
        <v>29</v>
      </c>
      <c r="M184" t="s">
        <v>759</v>
      </c>
      <c r="N184" t="s">
        <v>31</v>
      </c>
      <c r="U184" t="s">
        <v>340</v>
      </c>
    </row>
    <row r="185" spans="1:21" x14ac:dyDescent="0.25">
      <c r="A185">
        <v>182</v>
      </c>
      <c r="B185" t="s">
        <v>760</v>
      </c>
      <c r="C185">
        <v>28</v>
      </c>
      <c r="D185" t="s">
        <v>15</v>
      </c>
      <c r="E185" t="s">
        <v>33</v>
      </c>
      <c r="F185" t="s">
        <v>445</v>
      </c>
      <c r="G185">
        <v>4</v>
      </c>
      <c r="H185">
        <v>2015</v>
      </c>
      <c r="I185" t="s">
        <v>761</v>
      </c>
      <c r="J185" t="s">
        <v>78</v>
      </c>
      <c r="K185" t="s">
        <v>53</v>
      </c>
      <c r="L185" t="s">
        <v>29</v>
      </c>
      <c r="M185" t="s">
        <v>762</v>
      </c>
      <c r="N185" t="s">
        <v>31</v>
      </c>
      <c r="U185" t="s">
        <v>53</v>
      </c>
    </row>
    <row r="186" spans="1:21" x14ac:dyDescent="0.25">
      <c r="A186">
        <v>181</v>
      </c>
      <c r="B186" t="s">
        <v>763</v>
      </c>
      <c r="C186">
        <v>26</v>
      </c>
      <c r="D186" t="s">
        <v>15</v>
      </c>
      <c r="E186" t="s">
        <v>25</v>
      </c>
      <c r="F186" t="s">
        <v>445</v>
      </c>
      <c r="G186">
        <v>4</v>
      </c>
      <c r="H186">
        <v>2015</v>
      </c>
      <c r="I186" t="s">
        <v>764</v>
      </c>
      <c r="J186" t="s">
        <v>765</v>
      </c>
      <c r="K186" t="s">
        <v>322</v>
      </c>
      <c r="L186" t="s">
        <v>29</v>
      </c>
      <c r="M186" t="s">
        <v>766</v>
      </c>
      <c r="N186" t="s">
        <v>23</v>
      </c>
      <c r="U186" t="s">
        <v>322</v>
      </c>
    </row>
    <row r="187" spans="1:21" x14ac:dyDescent="0.25">
      <c r="A187">
        <v>184</v>
      </c>
      <c r="B187" t="s">
        <v>767</v>
      </c>
      <c r="C187">
        <v>34</v>
      </c>
      <c r="D187" t="s">
        <v>15</v>
      </c>
      <c r="E187" t="s">
        <v>45</v>
      </c>
      <c r="F187" t="s">
        <v>445</v>
      </c>
      <c r="G187">
        <v>5</v>
      </c>
      <c r="H187">
        <v>2015</v>
      </c>
      <c r="I187" t="s">
        <v>768</v>
      </c>
      <c r="J187" t="s">
        <v>769</v>
      </c>
      <c r="K187" t="s">
        <v>53</v>
      </c>
      <c r="L187" t="s">
        <v>29</v>
      </c>
      <c r="M187" t="s">
        <v>268</v>
      </c>
      <c r="N187" t="s">
        <v>23</v>
      </c>
      <c r="U187" t="s">
        <v>53</v>
      </c>
    </row>
    <row r="188" spans="1:21" x14ac:dyDescent="0.25">
      <c r="A188">
        <v>183</v>
      </c>
      <c r="B188" t="s">
        <v>770</v>
      </c>
      <c r="C188">
        <v>34</v>
      </c>
      <c r="D188" t="s">
        <v>15</v>
      </c>
      <c r="E188" t="s">
        <v>25</v>
      </c>
      <c r="F188" t="s">
        <v>445</v>
      </c>
      <c r="G188">
        <v>5</v>
      </c>
      <c r="H188">
        <v>2015</v>
      </c>
      <c r="I188" t="s">
        <v>771</v>
      </c>
      <c r="J188" t="s">
        <v>772</v>
      </c>
      <c r="K188" t="s">
        <v>112</v>
      </c>
      <c r="L188" t="s">
        <v>29</v>
      </c>
      <c r="M188" t="s">
        <v>773</v>
      </c>
      <c r="N188" t="s">
        <v>31</v>
      </c>
      <c r="U188" t="s">
        <v>112</v>
      </c>
    </row>
    <row r="189" spans="1:21" x14ac:dyDescent="0.25">
      <c r="A189">
        <v>185</v>
      </c>
      <c r="B189" t="s">
        <v>774</v>
      </c>
      <c r="C189">
        <v>45</v>
      </c>
      <c r="D189" t="s">
        <v>15</v>
      </c>
      <c r="E189" t="s">
        <v>16</v>
      </c>
      <c r="F189" t="s">
        <v>445</v>
      </c>
      <c r="G189">
        <v>5</v>
      </c>
      <c r="H189">
        <v>2015</v>
      </c>
      <c r="I189" t="s">
        <v>775</v>
      </c>
      <c r="J189" t="s">
        <v>776</v>
      </c>
      <c r="K189" t="s">
        <v>678</v>
      </c>
      <c r="L189" t="s">
        <v>29</v>
      </c>
      <c r="M189" t="s">
        <v>777</v>
      </c>
      <c r="N189" t="s">
        <v>80</v>
      </c>
      <c r="U189" t="s">
        <v>678</v>
      </c>
    </row>
    <row r="190" spans="1:21" x14ac:dyDescent="0.25">
      <c r="A190">
        <v>188</v>
      </c>
      <c r="B190" t="s">
        <v>778</v>
      </c>
      <c r="C190">
        <v>37</v>
      </c>
      <c r="D190" t="s">
        <v>15</v>
      </c>
      <c r="E190" t="s">
        <v>16</v>
      </c>
      <c r="F190" t="s">
        <v>445</v>
      </c>
      <c r="G190">
        <v>6</v>
      </c>
      <c r="H190">
        <v>2015</v>
      </c>
      <c r="I190" t="s">
        <v>779</v>
      </c>
      <c r="J190" t="s">
        <v>243</v>
      </c>
      <c r="K190" t="s">
        <v>68</v>
      </c>
      <c r="L190" t="s">
        <v>29</v>
      </c>
      <c r="M190" t="s">
        <v>244</v>
      </c>
      <c r="N190" t="s">
        <v>23</v>
      </c>
      <c r="U190" t="s">
        <v>68</v>
      </c>
    </row>
    <row r="191" spans="1:21" x14ac:dyDescent="0.25">
      <c r="A191">
        <v>189</v>
      </c>
      <c r="B191" t="s">
        <v>780</v>
      </c>
      <c r="C191">
        <v>48</v>
      </c>
      <c r="D191" t="s">
        <v>15</v>
      </c>
      <c r="E191" t="s">
        <v>16</v>
      </c>
      <c r="F191" t="s">
        <v>445</v>
      </c>
      <c r="G191">
        <v>6</v>
      </c>
      <c r="H191">
        <v>2015</v>
      </c>
      <c r="I191" t="s">
        <v>781</v>
      </c>
      <c r="J191" t="s">
        <v>782</v>
      </c>
      <c r="K191" t="s">
        <v>322</v>
      </c>
      <c r="L191" t="s">
        <v>29</v>
      </c>
      <c r="M191" t="s">
        <v>783</v>
      </c>
      <c r="N191" t="s">
        <v>108</v>
      </c>
      <c r="U191" t="s">
        <v>322</v>
      </c>
    </row>
    <row r="192" spans="1:21" x14ac:dyDescent="0.25">
      <c r="A192">
        <v>190</v>
      </c>
      <c r="B192" t="s">
        <v>784</v>
      </c>
      <c r="C192">
        <v>62</v>
      </c>
      <c r="D192" t="s">
        <v>15</v>
      </c>
      <c r="E192" t="s">
        <v>16</v>
      </c>
      <c r="F192" t="s">
        <v>445</v>
      </c>
      <c r="G192">
        <v>6</v>
      </c>
      <c r="H192">
        <v>2015</v>
      </c>
      <c r="I192" t="s">
        <v>785</v>
      </c>
      <c r="J192" t="s">
        <v>786</v>
      </c>
      <c r="K192" t="s">
        <v>20</v>
      </c>
      <c r="L192" t="s">
        <v>42</v>
      </c>
      <c r="M192" t="s">
        <v>787</v>
      </c>
      <c r="N192" t="s">
        <v>23</v>
      </c>
      <c r="U192" t="s">
        <v>20</v>
      </c>
    </row>
    <row r="193" spans="1:21" x14ac:dyDescent="0.25">
      <c r="A193">
        <v>187</v>
      </c>
      <c r="B193" t="s">
        <v>788</v>
      </c>
      <c r="C193">
        <v>34</v>
      </c>
      <c r="D193" t="s">
        <v>15</v>
      </c>
      <c r="E193" t="s">
        <v>25</v>
      </c>
      <c r="F193" t="s">
        <v>445</v>
      </c>
      <c r="G193">
        <v>6</v>
      </c>
      <c r="H193">
        <v>2015</v>
      </c>
      <c r="I193" t="s">
        <v>789</v>
      </c>
      <c r="J193" t="s">
        <v>790</v>
      </c>
      <c r="K193" t="s">
        <v>122</v>
      </c>
      <c r="L193" t="s">
        <v>84</v>
      </c>
      <c r="M193" t="s">
        <v>791</v>
      </c>
      <c r="N193" t="s">
        <v>23</v>
      </c>
      <c r="U193" t="s">
        <v>122</v>
      </c>
    </row>
    <row r="194" spans="1:21" x14ac:dyDescent="0.25">
      <c r="A194">
        <v>186</v>
      </c>
      <c r="B194" t="s">
        <v>792</v>
      </c>
      <c r="C194">
        <v>19</v>
      </c>
      <c r="D194" t="s">
        <v>15</v>
      </c>
      <c r="E194" t="s">
        <v>16</v>
      </c>
      <c r="F194" t="s">
        <v>445</v>
      </c>
      <c r="G194">
        <v>6</v>
      </c>
      <c r="H194">
        <v>2015</v>
      </c>
      <c r="I194" t="s">
        <v>793</v>
      </c>
      <c r="J194" t="s">
        <v>794</v>
      </c>
      <c r="K194" t="s">
        <v>678</v>
      </c>
      <c r="L194" t="s">
        <v>29</v>
      </c>
      <c r="M194" t="s">
        <v>795</v>
      </c>
      <c r="N194" t="s">
        <v>23</v>
      </c>
      <c r="U194" t="s">
        <v>678</v>
      </c>
    </row>
    <row r="195" spans="1:21" x14ac:dyDescent="0.25">
      <c r="A195">
        <v>191</v>
      </c>
      <c r="B195" t="s">
        <v>796</v>
      </c>
      <c r="C195">
        <v>29</v>
      </c>
      <c r="D195" t="s">
        <v>15</v>
      </c>
      <c r="E195" t="s">
        <v>25</v>
      </c>
      <c r="F195" t="s">
        <v>445</v>
      </c>
      <c r="G195">
        <v>7</v>
      </c>
      <c r="H195">
        <v>2015</v>
      </c>
      <c r="I195" t="s">
        <v>797</v>
      </c>
      <c r="J195" t="s">
        <v>372</v>
      </c>
      <c r="K195" t="s">
        <v>63</v>
      </c>
      <c r="L195" t="s">
        <v>29</v>
      </c>
      <c r="M195" t="s">
        <v>373</v>
      </c>
      <c r="N195" t="s">
        <v>31</v>
      </c>
      <c r="U195" t="s">
        <v>63</v>
      </c>
    </row>
    <row r="196" spans="1:21" x14ac:dyDescent="0.25">
      <c r="A196">
        <v>194</v>
      </c>
      <c r="B196" t="s">
        <v>798</v>
      </c>
      <c r="C196">
        <v>43</v>
      </c>
      <c r="D196" t="s">
        <v>87</v>
      </c>
      <c r="E196" t="s">
        <v>16</v>
      </c>
      <c r="F196" t="s">
        <v>445</v>
      </c>
      <c r="G196">
        <v>8</v>
      </c>
      <c r="H196">
        <v>2015</v>
      </c>
      <c r="I196" t="s">
        <v>799</v>
      </c>
      <c r="J196" t="s">
        <v>800</v>
      </c>
      <c r="K196" t="s">
        <v>53</v>
      </c>
      <c r="L196" t="s">
        <v>29</v>
      </c>
      <c r="M196" t="s">
        <v>801</v>
      </c>
      <c r="N196" t="s">
        <v>80</v>
      </c>
      <c r="U196" t="s">
        <v>53</v>
      </c>
    </row>
    <row r="197" spans="1:21" x14ac:dyDescent="0.25">
      <c r="A197">
        <v>192</v>
      </c>
      <c r="B197" t="s">
        <v>802</v>
      </c>
      <c r="C197">
        <v>35</v>
      </c>
      <c r="D197" t="s">
        <v>15</v>
      </c>
      <c r="E197" t="s">
        <v>25</v>
      </c>
      <c r="F197" t="s">
        <v>445</v>
      </c>
      <c r="G197">
        <v>8</v>
      </c>
      <c r="H197">
        <v>2015</v>
      </c>
      <c r="I197" t="s">
        <v>803</v>
      </c>
      <c r="J197" t="s">
        <v>804</v>
      </c>
      <c r="K197" t="s">
        <v>805</v>
      </c>
      <c r="L197" t="s">
        <v>29</v>
      </c>
      <c r="M197" t="s">
        <v>806</v>
      </c>
      <c r="N197" t="s">
        <v>23</v>
      </c>
      <c r="U197" t="s">
        <v>805</v>
      </c>
    </row>
    <row r="198" spans="1:21" x14ac:dyDescent="0.25">
      <c r="A198">
        <v>193</v>
      </c>
      <c r="B198" t="s">
        <v>807</v>
      </c>
      <c r="C198">
        <v>40</v>
      </c>
      <c r="D198" t="s">
        <v>15</v>
      </c>
      <c r="E198" t="s">
        <v>45</v>
      </c>
      <c r="F198" t="s">
        <v>445</v>
      </c>
      <c r="G198">
        <v>8</v>
      </c>
      <c r="H198">
        <v>2015</v>
      </c>
      <c r="I198" t="s">
        <v>808</v>
      </c>
      <c r="J198" t="s">
        <v>493</v>
      </c>
      <c r="K198" t="s">
        <v>58</v>
      </c>
      <c r="L198" t="s">
        <v>29</v>
      </c>
      <c r="M198" t="s">
        <v>494</v>
      </c>
      <c r="N198" t="s">
        <v>31</v>
      </c>
      <c r="U198" t="s">
        <v>58</v>
      </c>
    </row>
    <row r="199" spans="1:21" x14ac:dyDescent="0.25">
      <c r="A199">
        <v>196</v>
      </c>
      <c r="B199" t="s">
        <v>809</v>
      </c>
      <c r="C199">
        <v>46</v>
      </c>
      <c r="D199" t="s">
        <v>15</v>
      </c>
      <c r="E199" t="s">
        <v>25</v>
      </c>
      <c r="F199" t="s">
        <v>445</v>
      </c>
      <c r="G199">
        <v>9</v>
      </c>
      <c r="H199">
        <v>2015</v>
      </c>
      <c r="I199" t="s">
        <v>810</v>
      </c>
      <c r="J199" t="s">
        <v>811</v>
      </c>
      <c r="K199" t="s">
        <v>68</v>
      </c>
      <c r="L199" t="s">
        <v>29</v>
      </c>
      <c r="M199" t="s">
        <v>812</v>
      </c>
      <c r="N199" t="s">
        <v>31</v>
      </c>
      <c r="U199" t="s">
        <v>68</v>
      </c>
    </row>
    <row r="200" spans="1:21" x14ac:dyDescent="0.25">
      <c r="A200">
        <v>195</v>
      </c>
      <c r="B200" t="s">
        <v>813</v>
      </c>
      <c r="C200">
        <v>30</v>
      </c>
      <c r="D200" t="s">
        <v>15</v>
      </c>
      <c r="E200" t="s">
        <v>16</v>
      </c>
      <c r="F200" t="s">
        <v>445</v>
      </c>
      <c r="G200">
        <v>9</v>
      </c>
      <c r="H200">
        <v>2015</v>
      </c>
      <c r="I200" t="s">
        <v>814</v>
      </c>
      <c r="J200" t="s">
        <v>815</v>
      </c>
      <c r="K200" t="s">
        <v>322</v>
      </c>
      <c r="L200" t="s">
        <v>29</v>
      </c>
      <c r="M200" t="s">
        <v>816</v>
      </c>
      <c r="N200" t="s">
        <v>31</v>
      </c>
      <c r="U200" t="s">
        <v>322</v>
      </c>
    </row>
    <row r="201" spans="1:21" x14ac:dyDescent="0.25">
      <c r="A201">
        <v>416</v>
      </c>
      <c r="B201" t="s">
        <v>817</v>
      </c>
      <c r="C201">
        <v>27</v>
      </c>
      <c r="D201" t="s">
        <v>15</v>
      </c>
      <c r="E201" t="s">
        <v>16</v>
      </c>
      <c r="F201" t="s">
        <v>445</v>
      </c>
      <c r="G201">
        <v>9</v>
      </c>
      <c r="H201">
        <v>2015</v>
      </c>
      <c r="I201" t="s">
        <v>818</v>
      </c>
      <c r="J201" t="s">
        <v>819</v>
      </c>
      <c r="K201" t="s">
        <v>20</v>
      </c>
      <c r="L201" t="s">
        <v>29</v>
      </c>
      <c r="M201" t="s">
        <v>820</v>
      </c>
      <c r="N201" t="s">
        <v>23</v>
      </c>
      <c r="U201" t="s">
        <v>20</v>
      </c>
    </row>
    <row r="202" spans="1:21" x14ac:dyDescent="0.25">
      <c r="A202">
        <v>197</v>
      </c>
      <c r="B202" t="s">
        <v>821</v>
      </c>
      <c r="C202">
        <v>58</v>
      </c>
      <c r="D202" t="s">
        <v>15</v>
      </c>
      <c r="E202" t="s">
        <v>25</v>
      </c>
      <c r="F202" t="s">
        <v>445</v>
      </c>
      <c r="G202">
        <v>9</v>
      </c>
      <c r="H202">
        <v>2015</v>
      </c>
      <c r="I202" t="s">
        <v>822</v>
      </c>
      <c r="J202" t="s">
        <v>823</v>
      </c>
      <c r="K202" t="s">
        <v>502</v>
      </c>
      <c r="L202" t="s">
        <v>29</v>
      </c>
      <c r="M202" t="s">
        <v>824</v>
      </c>
      <c r="N202" t="s">
        <v>31</v>
      </c>
      <c r="U202" t="s">
        <v>502</v>
      </c>
    </row>
    <row r="203" spans="1:21" x14ac:dyDescent="0.25">
      <c r="A203">
        <v>198</v>
      </c>
      <c r="B203" t="s">
        <v>825</v>
      </c>
      <c r="C203">
        <v>64</v>
      </c>
      <c r="D203" t="s">
        <v>87</v>
      </c>
      <c r="E203" t="s">
        <v>33</v>
      </c>
      <c r="F203" t="s">
        <v>445</v>
      </c>
      <c r="G203">
        <v>9</v>
      </c>
      <c r="H203">
        <v>2015</v>
      </c>
      <c r="I203" t="s">
        <v>826</v>
      </c>
      <c r="J203" t="s">
        <v>827</v>
      </c>
      <c r="K203" t="s">
        <v>191</v>
      </c>
      <c r="L203" t="s">
        <v>42</v>
      </c>
      <c r="M203" t="s">
        <v>828</v>
      </c>
      <c r="N203" t="s">
        <v>23</v>
      </c>
      <c r="U203" t="s">
        <v>191</v>
      </c>
    </row>
    <row r="204" spans="1:21" x14ac:dyDescent="0.25">
      <c r="A204">
        <v>203</v>
      </c>
      <c r="B204" t="s">
        <v>829</v>
      </c>
      <c r="C204">
        <v>53</v>
      </c>
      <c r="D204" t="s">
        <v>15</v>
      </c>
      <c r="E204" t="s">
        <v>25</v>
      </c>
      <c r="F204" t="s">
        <v>445</v>
      </c>
      <c r="G204">
        <v>10</v>
      </c>
      <c r="H204">
        <v>2015</v>
      </c>
      <c r="I204" t="s">
        <v>830</v>
      </c>
      <c r="J204" t="s">
        <v>831</v>
      </c>
      <c r="K204" t="s">
        <v>545</v>
      </c>
      <c r="L204" t="s">
        <v>29</v>
      </c>
      <c r="M204" t="s">
        <v>832</v>
      </c>
      <c r="N204" t="s">
        <v>31</v>
      </c>
      <c r="U204" t="s">
        <v>545</v>
      </c>
    </row>
    <row r="205" spans="1:21" x14ac:dyDescent="0.25">
      <c r="A205">
        <v>202</v>
      </c>
      <c r="B205" t="s">
        <v>833</v>
      </c>
      <c r="C205">
        <v>37</v>
      </c>
      <c r="D205" t="s">
        <v>15</v>
      </c>
      <c r="E205" t="s">
        <v>45</v>
      </c>
      <c r="F205" t="s">
        <v>445</v>
      </c>
      <c r="G205">
        <v>10</v>
      </c>
      <c r="H205">
        <v>2015</v>
      </c>
      <c r="I205" t="s">
        <v>834</v>
      </c>
      <c r="J205" t="s">
        <v>835</v>
      </c>
      <c r="K205" t="s">
        <v>53</v>
      </c>
      <c r="L205" t="s">
        <v>29</v>
      </c>
      <c r="M205" t="s">
        <v>836</v>
      </c>
      <c r="N205" t="s">
        <v>70</v>
      </c>
      <c r="U205" t="s">
        <v>53</v>
      </c>
    </row>
    <row r="206" spans="1:21" x14ac:dyDescent="0.25">
      <c r="A206">
        <v>199</v>
      </c>
      <c r="B206" t="s">
        <v>837</v>
      </c>
      <c r="C206">
        <v>23</v>
      </c>
      <c r="D206" t="s">
        <v>15</v>
      </c>
      <c r="E206" t="s">
        <v>25</v>
      </c>
      <c r="F206" t="s">
        <v>445</v>
      </c>
      <c r="G206">
        <v>10</v>
      </c>
      <c r="H206">
        <v>2015</v>
      </c>
      <c r="I206" t="s">
        <v>838</v>
      </c>
      <c r="J206" t="s">
        <v>839</v>
      </c>
      <c r="K206" t="s">
        <v>20</v>
      </c>
      <c r="L206" t="s">
        <v>29</v>
      </c>
      <c r="M206" t="s">
        <v>840</v>
      </c>
      <c r="N206" t="s">
        <v>80</v>
      </c>
      <c r="U206" t="s">
        <v>20</v>
      </c>
    </row>
    <row r="207" spans="1:21" x14ac:dyDescent="0.25">
      <c r="A207">
        <v>201</v>
      </c>
      <c r="B207" t="s">
        <v>841</v>
      </c>
      <c r="C207">
        <v>31</v>
      </c>
      <c r="D207" t="s">
        <v>15</v>
      </c>
      <c r="E207" t="s">
        <v>16</v>
      </c>
      <c r="F207" t="s">
        <v>445</v>
      </c>
      <c r="G207">
        <v>10</v>
      </c>
      <c r="H207">
        <v>2015</v>
      </c>
      <c r="I207" t="s">
        <v>842</v>
      </c>
      <c r="J207" t="s">
        <v>843</v>
      </c>
      <c r="K207" t="s">
        <v>132</v>
      </c>
      <c r="L207" t="s">
        <v>29</v>
      </c>
      <c r="M207" t="s">
        <v>773</v>
      </c>
      <c r="N207" t="s">
        <v>31</v>
      </c>
      <c r="U207" t="s">
        <v>132</v>
      </c>
    </row>
    <row r="208" spans="1:21" x14ac:dyDescent="0.25">
      <c r="A208">
        <v>200</v>
      </c>
      <c r="B208" t="s">
        <v>844</v>
      </c>
      <c r="C208">
        <v>29</v>
      </c>
      <c r="D208" t="s">
        <v>15</v>
      </c>
      <c r="E208" t="s">
        <v>16</v>
      </c>
      <c r="F208" t="s">
        <v>445</v>
      </c>
      <c r="G208">
        <v>10</v>
      </c>
      <c r="H208">
        <v>2015</v>
      </c>
      <c r="I208" t="s">
        <v>845</v>
      </c>
      <c r="J208" t="s">
        <v>846</v>
      </c>
      <c r="K208" t="s">
        <v>117</v>
      </c>
      <c r="L208" t="s">
        <v>84</v>
      </c>
      <c r="M208" t="s">
        <v>847</v>
      </c>
      <c r="N208" t="s">
        <v>23</v>
      </c>
      <c r="U208" t="s">
        <v>117</v>
      </c>
    </row>
    <row r="209" spans="1:21" x14ac:dyDescent="0.25">
      <c r="A209">
        <v>204</v>
      </c>
      <c r="B209" t="s">
        <v>848</v>
      </c>
      <c r="C209">
        <v>64</v>
      </c>
      <c r="D209" t="s">
        <v>15</v>
      </c>
      <c r="E209" t="s">
        <v>16</v>
      </c>
      <c r="F209" t="s">
        <v>445</v>
      </c>
      <c r="G209">
        <v>10</v>
      </c>
      <c r="H209">
        <v>2015</v>
      </c>
      <c r="I209" t="s">
        <v>849</v>
      </c>
      <c r="J209" t="s">
        <v>850</v>
      </c>
      <c r="K209" t="s">
        <v>117</v>
      </c>
      <c r="L209" t="s">
        <v>29</v>
      </c>
      <c r="M209" t="s">
        <v>851</v>
      </c>
      <c r="N209" t="s">
        <v>31</v>
      </c>
      <c r="U209" t="s">
        <v>117</v>
      </c>
    </row>
    <row r="210" spans="1:21" x14ac:dyDescent="0.25">
      <c r="A210">
        <v>210</v>
      </c>
      <c r="B210" t="s">
        <v>852</v>
      </c>
      <c r="C210">
        <v>54</v>
      </c>
      <c r="D210" t="s">
        <v>15</v>
      </c>
      <c r="E210" t="s">
        <v>25</v>
      </c>
      <c r="F210" t="s">
        <v>445</v>
      </c>
      <c r="G210">
        <v>11</v>
      </c>
      <c r="H210">
        <v>2015</v>
      </c>
      <c r="I210" t="s">
        <v>853</v>
      </c>
      <c r="J210" t="s">
        <v>854</v>
      </c>
      <c r="K210" t="s">
        <v>545</v>
      </c>
      <c r="L210" t="s">
        <v>29</v>
      </c>
      <c r="M210" t="s">
        <v>855</v>
      </c>
      <c r="N210" t="s">
        <v>31</v>
      </c>
      <c r="U210" t="s">
        <v>545</v>
      </c>
    </row>
    <row r="211" spans="1:21" x14ac:dyDescent="0.25">
      <c r="A211">
        <v>206</v>
      </c>
      <c r="B211" t="s">
        <v>856</v>
      </c>
      <c r="C211">
        <v>31</v>
      </c>
      <c r="D211" t="s">
        <v>15</v>
      </c>
      <c r="E211" t="s">
        <v>25</v>
      </c>
      <c r="F211" t="s">
        <v>445</v>
      </c>
      <c r="G211">
        <v>11</v>
      </c>
      <c r="H211">
        <v>2015</v>
      </c>
      <c r="I211" t="s">
        <v>857</v>
      </c>
      <c r="J211" t="s">
        <v>858</v>
      </c>
      <c r="K211" t="s">
        <v>63</v>
      </c>
      <c r="L211" t="s">
        <v>29</v>
      </c>
      <c r="M211" t="s">
        <v>859</v>
      </c>
      <c r="N211" t="s">
        <v>55</v>
      </c>
      <c r="U211" t="s">
        <v>63</v>
      </c>
    </row>
    <row r="212" spans="1:21" x14ac:dyDescent="0.25">
      <c r="A212">
        <v>205</v>
      </c>
      <c r="B212" t="s">
        <v>860</v>
      </c>
      <c r="C212">
        <v>25</v>
      </c>
      <c r="D212" t="s">
        <v>15</v>
      </c>
      <c r="E212" t="s">
        <v>45</v>
      </c>
      <c r="F212" t="s">
        <v>445</v>
      </c>
      <c r="G212">
        <v>11</v>
      </c>
      <c r="H212">
        <v>2015</v>
      </c>
      <c r="I212" t="s">
        <v>861</v>
      </c>
      <c r="J212" t="s">
        <v>158</v>
      </c>
      <c r="K212" t="s">
        <v>53</v>
      </c>
      <c r="L212" t="s">
        <v>29</v>
      </c>
      <c r="M212" t="s">
        <v>159</v>
      </c>
      <c r="N212" t="s">
        <v>108</v>
      </c>
      <c r="U212" t="s">
        <v>53</v>
      </c>
    </row>
    <row r="213" spans="1:21" x14ac:dyDescent="0.25">
      <c r="A213">
        <v>209</v>
      </c>
      <c r="B213" t="s">
        <v>862</v>
      </c>
      <c r="C213">
        <v>39</v>
      </c>
      <c r="D213" t="s">
        <v>15</v>
      </c>
      <c r="E213" t="s">
        <v>45</v>
      </c>
      <c r="F213" t="s">
        <v>445</v>
      </c>
      <c r="G213">
        <v>11</v>
      </c>
      <c r="H213">
        <v>2015</v>
      </c>
      <c r="I213" t="s">
        <v>863</v>
      </c>
      <c r="J213" t="s">
        <v>705</v>
      </c>
      <c r="K213" t="s">
        <v>53</v>
      </c>
      <c r="L213" t="s">
        <v>29</v>
      </c>
      <c r="M213" t="s">
        <v>706</v>
      </c>
      <c r="N213" t="s">
        <v>31</v>
      </c>
      <c r="U213" t="s">
        <v>53</v>
      </c>
    </row>
    <row r="214" spans="1:21" x14ac:dyDescent="0.25">
      <c r="A214">
        <v>208</v>
      </c>
      <c r="B214" t="s">
        <v>864</v>
      </c>
      <c r="C214">
        <v>37</v>
      </c>
      <c r="D214" t="s">
        <v>15</v>
      </c>
      <c r="E214" t="s">
        <v>16</v>
      </c>
      <c r="F214" t="s">
        <v>445</v>
      </c>
      <c r="G214">
        <v>11</v>
      </c>
      <c r="H214">
        <v>2015</v>
      </c>
      <c r="I214" t="s">
        <v>865</v>
      </c>
      <c r="J214" t="s">
        <v>866</v>
      </c>
      <c r="K214" t="s">
        <v>340</v>
      </c>
      <c r="L214" t="s">
        <v>29</v>
      </c>
      <c r="M214" t="s">
        <v>867</v>
      </c>
      <c r="N214" t="s">
        <v>108</v>
      </c>
      <c r="U214" t="s">
        <v>340</v>
      </c>
    </row>
    <row r="215" spans="1:21" x14ac:dyDescent="0.25">
      <c r="A215">
        <v>207</v>
      </c>
      <c r="B215" t="s">
        <v>868</v>
      </c>
      <c r="C215">
        <v>31</v>
      </c>
      <c r="D215" t="s">
        <v>15</v>
      </c>
      <c r="E215" t="s">
        <v>25</v>
      </c>
      <c r="F215" t="s">
        <v>445</v>
      </c>
      <c r="G215">
        <v>11</v>
      </c>
      <c r="H215">
        <v>2015</v>
      </c>
      <c r="I215" t="s">
        <v>869</v>
      </c>
      <c r="J215" t="s">
        <v>473</v>
      </c>
      <c r="K215" t="s">
        <v>474</v>
      </c>
      <c r="L215" t="s">
        <v>29</v>
      </c>
      <c r="M215" t="s">
        <v>537</v>
      </c>
      <c r="N215" t="s">
        <v>31</v>
      </c>
      <c r="U215" t="s">
        <v>474</v>
      </c>
    </row>
    <row r="216" spans="1:21" x14ac:dyDescent="0.25">
      <c r="A216">
        <v>211</v>
      </c>
      <c r="B216" t="s">
        <v>870</v>
      </c>
      <c r="C216">
        <v>32</v>
      </c>
      <c r="D216" t="s">
        <v>15</v>
      </c>
      <c r="E216" t="s">
        <v>45</v>
      </c>
      <c r="F216" t="s">
        <v>445</v>
      </c>
      <c r="G216">
        <v>12</v>
      </c>
      <c r="H216">
        <v>2015</v>
      </c>
      <c r="I216" t="s">
        <v>871</v>
      </c>
      <c r="J216" t="s">
        <v>83</v>
      </c>
      <c r="K216" t="s">
        <v>53</v>
      </c>
      <c r="L216" t="s">
        <v>29</v>
      </c>
      <c r="M216" t="s">
        <v>85</v>
      </c>
      <c r="N216" t="s">
        <v>23</v>
      </c>
      <c r="U216" t="s">
        <v>53</v>
      </c>
    </row>
    <row r="217" spans="1:21" x14ac:dyDescent="0.25">
      <c r="A217">
        <v>212</v>
      </c>
      <c r="B217" t="s">
        <v>872</v>
      </c>
      <c r="C217">
        <v>35</v>
      </c>
      <c r="D217" t="s">
        <v>15</v>
      </c>
      <c r="E217" t="s">
        <v>16</v>
      </c>
      <c r="F217" t="s">
        <v>445</v>
      </c>
      <c r="G217">
        <v>12</v>
      </c>
      <c r="H217">
        <v>2015</v>
      </c>
      <c r="I217" t="s">
        <v>873</v>
      </c>
      <c r="J217" t="s">
        <v>874</v>
      </c>
      <c r="K217" t="s">
        <v>875</v>
      </c>
      <c r="L217" t="s">
        <v>29</v>
      </c>
      <c r="M217" t="s">
        <v>876</v>
      </c>
      <c r="N217" t="s">
        <v>70</v>
      </c>
      <c r="U217" t="s">
        <v>875</v>
      </c>
    </row>
    <row r="218" spans="1:21" x14ac:dyDescent="0.25">
      <c r="A218">
        <v>213</v>
      </c>
      <c r="B218" t="s">
        <v>877</v>
      </c>
      <c r="C218">
        <v>42</v>
      </c>
      <c r="D218" t="s">
        <v>15</v>
      </c>
      <c r="E218" t="s">
        <v>16</v>
      </c>
      <c r="F218" t="s">
        <v>445</v>
      </c>
      <c r="G218">
        <v>12</v>
      </c>
      <c r="H218">
        <v>2015</v>
      </c>
      <c r="I218" t="s">
        <v>878</v>
      </c>
      <c r="J218" t="s">
        <v>879</v>
      </c>
      <c r="K218" t="s">
        <v>122</v>
      </c>
      <c r="L218" t="s">
        <v>21</v>
      </c>
      <c r="M218" t="s">
        <v>880</v>
      </c>
      <c r="N218" t="s">
        <v>23</v>
      </c>
      <c r="U218" t="s">
        <v>122</v>
      </c>
    </row>
    <row r="219" spans="1:21" x14ac:dyDescent="0.25">
      <c r="A219">
        <v>214</v>
      </c>
      <c r="B219" t="s">
        <v>881</v>
      </c>
      <c r="C219">
        <v>23</v>
      </c>
      <c r="D219" t="s">
        <v>15</v>
      </c>
      <c r="E219" t="s">
        <v>45</v>
      </c>
      <c r="F219" t="s">
        <v>445</v>
      </c>
      <c r="G219">
        <v>13</v>
      </c>
      <c r="H219">
        <v>2015</v>
      </c>
      <c r="I219" t="s">
        <v>882</v>
      </c>
      <c r="J219" t="s">
        <v>883</v>
      </c>
      <c r="K219" t="s">
        <v>53</v>
      </c>
      <c r="L219" t="s">
        <v>29</v>
      </c>
      <c r="M219" t="s">
        <v>268</v>
      </c>
      <c r="N219" t="s">
        <v>23</v>
      </c>
      <c r="U219" t="s">
        <v>53</v>
      </c>
    </row>
    <row r="220" spans="1:21" x14ac:dyDescent="0.25">
      <c r="A220">
        <v>215</v>
      </c>
      <c r="B220" t="s">
        <v>884</v>
      </c>
      <c r="C220">
        <v>36</v>
      </c>
      <c r="D220" t="s">
        <v>15</v>
      </c>
      <c r="E220" t="s">
        <v>25</v>
      </c>
      <c r="F220" t="s">
        <v>445</v>
      </c>
      <c r="G220">
        <v>13</v>
      </c>
      <c r="H220">
        <v>2015</v>
      </c>
      <c r="I220" t="s">
        <v>885</v>
      </c>
      <c r="J220" t="s">
        <v>886</v>
      </c>
      <c r="K220" t="s">
        <v>53</v>
      </c>
      <c r="L220" t="s">
        <v>29</v>
      </c>
      <c r="M220" t="s">
        <v>887</v>
      </c>
      <c r="N220" t="s">
        <v>80</v>
      </c>
      <c r="U220" t="s">
        <v>53</v>
      </c>
    </row>
    <row r="221" spans="1:21" x14ac:dyDescent="0.25">
      <c r="A221">
        <v>216</v>
      </c>
      <c r="B221" t="s">
        <v>888</v>
      </c>
      <c r="C221">
        <v>41</v>
      </c>
      <c r="D221" t="s">
        <v>15</v>
      </c>
      <c r="E221" t="s">
        <v>45</v>
      </c>
      <c r="F221" t="s">
        <v>445</v>
      </c>
      <c r="G221">
        <v>13</v>
      </c>
      <c r="H221">
        <v>2015</v>
      </c>
      <c r="I221" t="s">
        <v>889</v>
      </c>
      <c r="J221" t="s">
        <v>890</v>
      </c>
      <c r="K221" t="s">
        <v>53</v>
      </c>
      <c r="L221" t="s">
        <v>29</v>
      </c>
      <c r="M221" t="s">
        <v>891</v>
      </c>
      <c r="N221" t="s">
        <v>31</v>
      </c>
      <c r="U221" t="s">
        <v>53</v>
      </c>
    </row>
    <row r="222" spans="1:21" x14ac:dyDescent="0.25">
      <c r="A222">
        <v>218</v>
      </c>
      <c r="B222" t="s">
        <v>892</v>
      </c>
      <c r="C222">
        <v>59</v>
      </c>
      <c r="D222" t="s">
        <v>15</v>
      </c>
      <c r="E222" t="s">
        <v>25</v>
      </c>
      <c r="F222" t="s">
        <v>445</v>
      </c>
      <c r="G222">
        <v>13</v>
      </c>
      <c r="H222">
        <v>2015</v>
      </c>
      <c r="I222" t="s">
        <v>893</v>
      </c>
      <c r="J222" t="s">
        <v>557</v>
      </c>
      <c r="K222" t="s">
        <v>186</v>
      </c>
      <c r="L222" t="s">
        <v>29</v>
      </c>
      <c r="M222" t="s">
        <v>773</v>
      </c>
      <c r="N222" t="s">
        <v>237</v>
      </c>
      <c r="U222" t="s">
        <v>186</v>
      </c>
    </row>
    <row r="223" spans="1:21" x14ac:dyDescent="0.25">
      <c r="A223">
        <v>217</v>
      </c>
      <c r="B223" t="s">
        <v>894</v>
      </c>
      <c r="C223">
        <v>53</v>
      </c>
      <c r="D223" t="s">
        <v>15</v>
      </c>
      <c r="E223" t="s">
        <v>25</v>
      </c>
      <c r="F223" t="s">
        <v>445</v>
      </c>
      <c r="G223">
        <v>13</v>
      </c>
      <c r="H223">
        <v>2015</v>
      </c>
      <c r="I223" t="s">
        <v>895</v>
      </c>
      <c r="J223" t="s">
        <v>896</v>
      </c>
      <c r="K223" t="s">
        <v>897</v>
      </c>
      <c r="L223" t="s">
        <v>29</v>
      </c>
      <c r="M223" t="s">
        <v>898</v>
      </c>
      <c r="N223" t="s">
        <v>80</v>
      </c>
      <c r="U223" t="s">
        <v>897</v>
      </c>
    </row>
    <row r="224" spans="1:21" x14ac:dyDescent="0.25">
      <c r="A224">
        <v>220</v>
      </c>
      <c r="B224" t="s">
        <v>899</v>
      </c>
      <c r="C224">
        <v>29</v>
      </c>
      <c r="D224" t="s">
        <v>15</v>
      </c>
      <c r="E224" t="s">
        <v>45</v>
      </c>
      <c r="F224" t="s">
        <v>445</v>
      </c>
      <c r="G224">
        <v>14</v>
      </c>
      <c r="H224">
        <v>2015</v>
      </c>
      <c r="I224" t="s">
        <v>900</v>
      </c>
      <c r="J224" t="s">
        <v>901</v>
      </c>
      <c r="K224" t="s">
        <v>122</v>
      </c>
      <c r="L224" t="s">
        <v>29</v>
      </c>
      <c r="M224" t="s">
        <v>902</v>
      </c>
      <c r="N224" t="s">
        <v>31</v>
      </c>
      <c r="U224" t="s">
        <v>122</v>
      </c>
    </row>
    <row r="225" spans="1:21" x14ac:dyDescent="0.25">
      <c r="A225">
        <v>219</v>
      </c>
      <c r="B225" t="s">
        <v>903</v>
      </c>
      <c r="C225">
        <v>26</v>
      </c>
      <c r="D225" t="s">
        <v>15</v>
      </c>
      <c r="E225" t="s">
        <v>25</v>
      </c>
      <c r="F225" t="s">
        <v>445</v>
      </c>
      <c r="G225">
        <v>14</v>
      </c>
      <c r="H225">
        <v>2015</v>
      </c>
      <c r="I225" t="s">
        <v>904</v>
      </c>
      <c r="J225" t="s">
        <v>905</v>
      </c>
      <c r="K225" t="s">
        <v>678</v>
      </c>
      <c r="L225" t="s">
        <v>29</v>
      </c>
      <c r="M225" t="s">
        <v>906</v>
      </c>
      <c r="N225" t="s">
        <v>237</v>
      </c>
      <c r="U225" t="s">
        <v>678</v>
      </c>
    </row>
    <row r="226" spans="1:21" x14ac:dyDescent="0.25">
      <c r="A226">
        <v>222</v>
      </c>
      <c r="B226" t="s">
        <v>907</v>
      </c>
      <c r="C226">
        <v>41</v>
      </c>
      <c r="D226" t="s">
        <v>15</v>
      </c>
      <c r="E226" t="s">
        <v>25</v>
      </c>
      <c r="F226" t="s">
        <v>445</v>
      </c>
      <c r="G226">
        <v>15</v>
      </c>
      <c r="H226">
        <v>2015</v>
      </c>
      <c r="I226" t="s">
        <v>908</v>
      </c>
      <c r="J226" t="s">
        <v>909</v>
      </c>
      <c r="K226" t="s">
        <v>910</v>
      </c>
      <c r="L226" t="s">
        <v>84</v>
      </c>
      <c r="M226" t="s">
        <v>911</v>
      </c>
      <c r="N226" t="s">
        <v>23</v>
      </c>
      <c r="U226" t="s">
        <v>910</v>
      </c>
    </row>
    <row r="227" spans="1:21" x14ac:dyDescent="0.25">
      <c r="A227">
        <v>221</v>
      </c>
      <c r="B227" t="s">
        <v>912</v>
      </c>
      <c r="C227">
        <v>36</v>
      </c>
      <c r="D227" t="s">
        <v>15</v>
      </c>
      <c r="E227" t="s">
        <v>25</v>
      </c>
      <c r="F227" t="s">
        <v>445</v>
      </c>
      <c r="G227">
        <v>15</v>
      </c>
      <c r="H227">
        <v>2015</v>
      </c>
      <c r="I227" t="s">
        <v>913</v>
      </c>
      <c r="J227" t="s">
        <v>914</v>
      </c>
      <c r="K227" t="s">
        <v>301</v>
      </c>
      <c r="L227" t="s">
        <v>29</v>
      </c>
      <c r="M227" t="s">
        <v>915</v>
      </c>
      <c r="N227" t="s">
        <v>70</v>
      </c>
      <c r="U227" t="s">
        <v>301</v>
      </c>
    </row>
    <row r="228" spans="1:21" x14ac:dyDescent="0.25">
      <c r="A228">
        <v>224</v>
      </c>
      <c r="B228" t="s">
        <v>916</v>
      </c>
      <c r="C228">
        <v>38</v>
      </c>
      <c r="D228" t="s">
        <v>15</v>
      </c>
      <c r="E228" t="s">
        <v>33</v>
      </c>
      <c r="F228" t="s">
        <v>445</v>
      </c>
      <c r="G228">
        <v>16</v>
      </c>
      <c r="H228">
        <v>2015</v>
      </c>
      <c r="I228" t="s">
        <v>917</v>
      </c>
      <c r="J228" t="s">
        <v>918</v>
      </c>
      <c r="K228" t="s">
        <v>41</v>
      </c>
      <c r="L228" t="s">
        <v>84</v>
      </c>
      <c r="M228" t="s">
        <v>919</v>
      </c>
      <c r="N228" t="s">
        <v>23</v>
      </c>
      <c r="U228" t="s">
        <v>41</v>
      </c>
    </row>
    <row r="229" spans="1:21" x14ac:dyDescent="0.25">
      <c r="A229">
        <v>223</v>
      </c>
      <c r="B229" t="s">
        <v>920</v>
      </c>
      <c r="C229">
        <v>28</v>
      </c>
      <c r="D229" t="s">
        <v>15</v>
      </c>
      <c r="E229" t="s">
        <v>25</v>
      </c>
      <c r="F229" t="s">
        <v>445</v>
      </c>
      <c r="G229">
        <v>16</v>
      </c>
      <c r="H229">
        <v>2015</v>
      </c>
      <c r="I229" t="s">
        <v>921</v>
      </c>
      <c r="J229" t="s">
        <v>180</v>
      </c>
      <c r="K229" t="s">
        <v>181</v>
      </c>
      <c r="L229" t="s">
        <v>29</v>
      </c>
      <c r="M229" t="s">
        <v>182</v>
      </c>
      <c r="N229" t="s">
        <v>31</v>
      </c>
      <c r="U229" t="s">
        <v>181</v>
      </c>
    </row>
    <row r="230" spans="1:21" x14ac:dyDescent="0.25">
      <c r="A230">
        <v>225</v>
      </c>
      <c r="B230" t="s">
        <v>922</v>
      </c>
      <c r="C230">
        <v>52</v>
      </c>
      <c r="D230" t="s">
        <v>15</v>
      </c>
      <c r="E230" t="s">
        <v>25</v>
      </c>
      <c r="F230" t="s">
        <v>445</v>
      </c>
      <c r="G230">
        <v>16</v>
      </c>
      <c r="H230">
        <v>2015</v>
      </c>
      <c r="I230" t="s">
        <v>923</v>
      </c>
      <c r="J230" t="s">
        <v>924</v>
      </c>
      <c r="K230" t="s">
        <v>502</v>
      </c>
      <c r="L230" t="s">
        <v>29</v>
      </c>
      <c r="M230" t="s">
        <v>925</v>
      </c>
      <c r="N230" t="s">
        <v>31</v>
      </c>
      <c r="U230" t="s">
        <v>502</v>
      </c>
    </row>
    <row r="231" spans="1:21" x14ac:dyDescent="0.25">
      <c r="A231">
        <v>227</v>
      </c>
      <c r="B231" t="s">
        <v>926</v>
      </c>
      <c r="C231">
        <v>22</v>
      </c>
      <c r="D231" t="s">
        <v>15</v>
      </c>
      <c r="E231" t="s">
        <v>45</v>
      </c>
      <c r="F231" t="s">
        <v>445</v>
      </c>
      <c r="G231">
        <v>17</v>
      </c>
      <c r="H231">
        <v>2015</v>
      </c>
      <c r="I231" t="s">
        <v>927</v>
      </c>
      <c r="J231" t="s">
        <v>928</v>
      </c>
      <c r="K231" t="s">
        <v>53</v>
      </c>
      <c r="L231" t="s">
        <v>29</v>
      </c>
      <c r="M231" t="s">
        <v>929</v>
      </c>
      <c r="N231" t="s">
        <v>23</v>
      </c>
      <c r="U231" t="s">
        <v>53</v>
      </c>
    </row>
    <row r="232" spans="1:21" x14ac:dyDescent="0.25">
      <c r="A232">
        <v>229</v>
      </c>
      <c r="B232" t="s">
        <v>930</v>
      </c>
      <c r="C232">
        <v>24</v>
      </c>
      <c r="D232" t="s">
        <v>87</v>
      </c>
      <c r="E232" t="s">
        <v>25</v>
      </c>
      <c r="F232" t="s">
        <v>445</v>
      </c>
      <c r="G232">
        <v>17</v>
      </c>
      <c r="H232">
        <v>2015</v>
      </c>
      <c r="I232" t="s">
        <v>931</v>
      </c>
      <c r="J232" t="s">
        <v>52</v>
      </c>
      <c r="K232" t="s">
        <v>53</v>
      </c>
      <c r="L232" t="s">
        <v>29</v>
      </c>
      <c r="M232" t="s">
        <v>54</v>
      </c>
      <c r="N232" t="s">
        <v>108</v>
      </c>
      <c r="U232" t="s">
        <v>53</v>
      </c>
    </row>
    <row r="233" spans="1:21" x14ac:dyDescent="0.25">
      <c r="A233">
        <v>232</v>
      </c>
      <c r="B233" t="s">
        <v>932</v>
      </c>
      <c r="C233">
        <v>47</v>
      </c>
      <c r="D233" t="s">
        <v>15</v>
      </c>
      <c r="E233" t="s">
        <v>25</v>
      </c>
      <c r="F233" t="s">
        <v>445</v>
      </c>
      <c r="G233">
        <v>17</v>
      </c>
      <c r="H233">
        <v>2015</v>
      </c>
      <c r="I233" t="s">
        <v>933</v>
      </c>
      <c r="J233" t="s">
        <v>934</v>
      </c>
      <c r="K233" t="s">
        <v>53</v>
      </c>
      <c r="L233" t="s">
        <v>29</v>
      </c>
      <c r="M233" t="s">
        <v>935</v>
      </c>
      <c r="N233" t="s">
        <v>80</v>
      </c>
      <c r="U233" t="s">
        <v>53</v>
      </c>
    </row>
    <row r="234" spans="1:21" x14ac:dyDescent="0.25">
      <c r="A234">
        <v>230</v>
      </c>
      <c r="B234" t="s">
        <v>936</v>
      </c>
      <c r="C234">
        <v>35</v>
      </c>
      <c r="D234" t="s">
        <v>15</v>
      </c>
      <c r="E234" t="s">
        <v>16</v>
      </c>
      <c r="F234" t="s">
        <v>445</v>
      </c>
      <c r="G234">
        <v>17</v>
      </c>
      <c r="H234">
        <v>2015</v>
      </c>
      <c r="I234" t="s">
        <v>937</v>
      </c>
      <c r="J234" t="s">
        <v>938</v>
      </c>
      <c r="K234" t="s">
        <v>20</v>
      </c>
      <c r="L234" t="s">
        <v>84</v>
      </c>
      <c r="M234" t="s">
        <v>939</v>
      </c>
      <c r="N234" t="s">
        <v>23</v>
      </c>
      <c r="U234" t="s">
        <v>20</v>
      </c>
    </row>
    <row r="235" spans="1:21" x14ac:dyDescent="0.25">
      <c r="A235">
        <v>231</v>
      </c>
      <c r="B235" t="s">
        <v>940</v>
      </c>
      <c r="C235">
        <v>47</v>
      </c>
      <c r="D235" t="s">
        <v>15</v>
      </c>
      <c r="E235" t="s">
        <v>25</v>
      </c>
      <c r="F235" t="s">
        <v>445</v>
      </c>
      <c r="G235">
        <v>17</v>
      </c>
      <c r="H235">
        <v>2015</v>
      </c>
      <c r="I235" t="s">
        <v>941</v>
      </c>
      <c r="J235" t="s">
        <v>942</v>
      </c>
      <c r="K235" t="s">
        <v>132</v>
      </c>
      <c r="L235" t="s">
        <v>42</v>
      </c>
      <c r="M235" t="s">
        <v>943</v>
      </c>
      <c r="N235" t="s">
        <v>23</v>
      </c>
      <c r="U235" t="s">
        <v>132</v>
      </c>
    </row>
    <row r="236" spans="1:21" x14ac:dyDescent="0.25">
      <c r="A236">
        <v>228</v>
      </c>
      <c r="B236" t="s">
        <v>944</v>
      </c>
      <c r="C236">
        <v>24</v>
      </c>
      <c r="D236" t="s">
        <v>15</v>
      </c>
      <c r="E236" t="s">
        <v>25</v>
      </c>
      <c r="F236" t="s">
        <v>445</v>
      </c>
      <c r="G236">
        <v>17</v>
      </c>
      <c r="H236">
        <v>2015</v>
      </c>
      <c r="I236" t="s">
        <v>945</v>
      </c>
      <c r="J236" t="s">
        <v>946</v>
      </c>
      <c r="K236" t="s">
        <v>502</v>
      </c>
      <c r="L236" t="s">
        <v>29</v>
      </c>
      <c r="M236" t="s">
        <v>947</v>
      </c>
      <c r="N236" t="s">
        <v>31</v>
      </c>
      <c r="U236" t="s">
        <v>502</v>
      </c>
    </row>
    <row r="237" spans="1:21" x14ac:dyDescent="0.25">
      <c r="A237">
        <v>233</v>
      </c>
      <c r="B237" t="s">
        <v>948</v>
      </c>
      <c r="C237">
        <v>49</v>
      </c>
      <c r="D237" t="s">
        <v>15</v>
      </c>
      <c r="E237" t="s">
        <v>25</v>
      </c>
      <c r="F237" t="s">
        <v>445</v>
      </c>
      <c r="G237">
        <v>17</v>
      </c>
      <c r="H237">
        <v>2015</v>
      </c>
      <c r="I237" t="s">
        <v>949</v>
      </c>
      <c r="J237" t="s">
        <v>950</v>
      </c>
      <c r="K237" t="s">
        <v>28</v>
      </c>
      <c r="L237" t="s">
        <v>29</v>
      </c>
      <c r="M237" t="s">
        <v>951</v>
      </c>
      <c r="N237" t="s">
        <v>31</v>
      </c>
      <c r="U237" t="s">
        <v>28</v>
      </c>
    </row>
    <row r="238" spans="1:21" x14ac:dyDescent="0.25">
      <c r="A238">
        <v>226</v>
      </c>
      <c r="B238" t="s">
        <v>952</v>
      </c>
      <c r="C238">
        <v>20</v>
      </c>
      <c r="D238" t="s">
        <v>15</v>
      </c>
      <c r="E238" t="s">
        <v>25</v>
      </c>
      <c r="F238" t="s">
        <v>445</v>
      </c>
      <c r="G238">
        <v>17</v>
      </c>
      <c r="H238">
        <v>2015</v>
      </c>
      <c r="I238" t="s">
        <v>953</v>
      </c>
      <c r="J238" t="s">
        <v>954</v>
      </c>
      <c r="K238" t="s">
        <v>122</v>
      </c>
      <c r="L238" t="s">
        <v>29</v>
      </c>
      <c r="M238" t="s">
        <v>955</v>
      </c>
      <c r="N238" t="s">
        <v>31</v>
      </c>
      <c r="U238" t="s">
        <v>122</v>
      </c>
    </row>
    <row r="239" spans="1:21" x14ac:dyDescent="0.25">
      <c r="A239">
        <v>235</v>
      </c>
      <c r="B239" t="s">
        <v>956</v>
      </c>
      <c r="C239">
        <v>49</v>
      </c>
      <c r="D239" t="s">
        <v>87</v>
      </c>
      <c r="E239" t="s">
        <v>25</v>
      </c>
      <c r="F239" t="s">
        <v>445</v>
      </c>
      <c r="G239">
        <v>18</v>
      </c>
      <c r="H239">
        <v>2015</v>
      </c>
      <c r="I239" t="s">
        <v>957</v>
      </c>
      <c r="J239" t="s">
        <v>958</v>
      </c>
      <c r="K239" t="s">
        <v>63</v>
      </c>
      <c r="L239" t="s">
        <v>29</v>
      </c>
      <c r="M239" t="s">
        <v>959</v>
      </c>
      <c r="N239" t="s">
        <v>31</v>
      </c>
      <c r="U239" t="s">
        <v>63</v>
      </c>
    </row>
    <row r="240" spans="1:21" x14ac:dyDescent="0.25">
      <c r="A240">
        <v>236</v>
      </c>
      <c r="B240" t="s">
        <v>960</v>
      </c>
      <c r="C240">
        <v>64</v>
      </c>
      <c r="D240" t="s">
        <v>15</v>
      </c>
      <c r="E240" t="s">
        <v>25</v>
      </c>
      <c r="F240" t="s">
        <v>445</v>
      </c>
      <c r="G240">
        <v>18</v>
      </c>
      <c r="H240">
        <v>2015</v>
      </c>
      <c r="I240" t="s">
        <v>961</v>
      </c>
      <c r="J240" t="s">
        <v>485</v>
      </c>
      <c r="K240" t="s">
        <v>322</v>
      </c>
      <c r="L240" t="s">
        <v>29</v>
      </c>
      <c r="M240" t="s">
        <v>486</v>
      </c>
      <c r="N240" t="s">
        <v>31</v>
      </c>
      <c r="U240" t="s">
        <v>322</v>
      </c>
    </row>
    <row r="241" spans="1:21" x14ac:dyDescent="0.25">
      <c r="A241">
        <v>234</v>
      </c>
      <c r="B241" t="s">
        <v>962</v>
      </c>
      <c r="C241">
        <v>31</v>
      </c>
      <c r="D241" t="s">
        <v>15</v>
      </c>
      <c r="E241" t="s">
        <v>25</v>
      </c>
      <c r="F241" t="s">
        <v>445</v>
      </c>
      <c r="G241">
        <v>18</v>
      </c>
      <c r="H241">
        <v>2015</v>
      </c>
      <c r="I241" t="s">
        <v>963</v>
      </c>
      <c r="J241" t="s">
        <v>964</v>
      </c>
      <c r="K241" t="s">
        <v>335</v>
      </c>
      <c r="L241" t="s">
        <v>29</v>
      </c>
      <c r="M241" t="s">
        <v>965</v>
      </c>
      <c r="N241" t="s">
        <v>31</v>
      </c>
      <c r="U241" t="s">
        <v>335</v>
      </c>
    </row>
    <row r="242" spans="1:21" x14ac:dyDescent="0.25">
      <c r="A242">
        <v>243</v>
      </c>
      <c r="B242" t="s">
        <v>966</v>
      </c>
      <c r="C242">
        <v>39</v>
      </c>
      <c r="D242" t="s">
        <v>15</v>
      </c>
      <c r="E242" t="s">
        <v>25</v>
      </c>
      <c r="F242" t="s">
        <v>445</v>
      </c>
      <c r="G242">
        <v>19</v>
      </c>
      <c r="H242">
        <v>2015</v>
      </c>
      <c r="I242" t="s">
        <v>967</v>
      </c>
      <c r="J242" t="s">
        <v>968</v>
      </c>
      <c r="K242" t="s">
        <v>545</v>
      </c>
      <c r="L242" t="s">
        <v>29</v>
      </c>
      <c r="M242" t="s">
        <v>969</v>
      </c>
      <c r="N242" t="s">
        <v>80</v>
      </c>
      <c r="U242" t="s">
        <v>545</v>
      </c>
    </row>
    <row r="243" spans="1:21" x14ac:dyDescent="0.25">
      <c r="A243">
        <v>240</v>
      </c>
      <c r="B243" t="s">
        <v>970</v>
      </c>
      <c r="C243">
        <v>24</v>
      </c>
      <c r="D243" t="s">
        <v>15</v>
      </c>
      <c r="E243" t="s">
        <v>370</v>
      </c>
      <c r="F243" t="s">
        <v>445</v>
      </c>
      <c r="G243">
        <v>19</v>
      </c>
      <c r="H243">
        <v>2015</v>
      </c>
      <c r="I243" t="s">
        <v>971</v>
      </c>
      <c r="J243" t="s">
        <v>972</v>
      </c>
      <c r="K243" t="s">
        <v>63</v>
      </c>
      <c r="L243" t="s">
        <v>29</v>
      </c>
      <c r="M243" t="s">
        <v>973</v>
      </c>
      <c r="N243" t="s">
        <v>31</v>
      </c>
      <c r="U243" t="s">
        <v>63</v>
      </c>
    </row>
    <row r="244" spans="1:21" x14ac:dyDescent="0.25">
      <c r="A244">
        <v>242</v>
      </c>
      <c r="B244" t="s">
        <v>974</v>
      </c>
      <c r="C244">
        <v>36</v>
      </c>
      <c r="D244" t="s">
        <v>15</v>
      </c>
      <c r="E244" t="s">
        <v>25</v>
      </c>
      <c r="F244" t="s">
        <v>445</v>
      </c>
      <c r="G244">
        <v>19</v>
      </c>
      <c r="H244">
        <v>2015</v>
      </c>
      <c r="I244" t="s">
        <v>975</v>
      </c>
      <c r="J244" t="s">
        <v>934</v>
      </c>
      <c r="K244" t="s">
        <v>53</v>
      </c>
      <c r="L244" t="s">
        <v>29</v>
      </c>
      <c r="M244" t="s">
        <v>935</v>
      </c>
      <c r="N244" t="s">
        <v>31</v>
      </c>
      <c r="U244" t="s">
        <v>53</v>
      </c>
    </row>
    <row r="245" spans="1:21" x14ac:dyDescent="0.25">
      <c r="A245">
        <v>237</v>
      </c>
      <c r="B245" t="s">
        <v>976</v>
      </c>
      <c r="C245">
        <v>16</v>
      </c>
      <c r="D245" t="s">
        <v>15</v>
      </c>
      <c r="E245" t="s">
        <v>16</v>
      </c>
      <c r="F245" t="s">
        <v>445</v>
      </c>
      <c r="G245">
        <v>19</v>
      </c>
      <c r="H245">
        <v>2015</v>
      </c>
      <c r="I245" t="s">
        <v>977</v>
      </c>
      <c r="J245" t="s">
        <v>978</v>
      </c>
      <c r="K245" t="s">
        <v>322</v>
      </c>
      <c r="L245" t="s">
        <v>29</v>
      </c>
      <c r="M245" t="s">
        <v>979</v>
      </c>
      <c r="N245" t="s">
        <v>31</v>
      </c>
      <c r="U245" t="s">
        <v>322</v>
      </c>
    </row>
    <row r="246" spans="1:21" x14ac:dyDescent="0.25">
      <c r="A246">
        <v>238</v>
      </c>
      <c r="B246" t="s">
        <v>980</v>
      </c>
      <c r="C246">
        <v>18</v>
      </c>
      <c r="D246" t="s">
        <v>15</v>
      </c>
      <c r="E246" t="s">
        <v>16</v>
      </c>
      <c r="F246" t="s">
        <v>445</v>
      </c>
      <c r="G246">
        <v>19</v>
      </c>
      <c r="H246">
        <v>2015</v>
      </c>
      <c r="I246" t="s">
        <v>981</v>
      </c>
      <c r="J246" t="s">
        <v>850</v>
      </c>
      <c r="K246" t="s">
        <v>117</v>
      </c>
      <c r="L246" t="s">
        <v>29</v>
      </c>
      <c r="M246" t="s">
        <v>851</v>
      </c>
      <c r="N246" t="s">
        <v>23</v>
      </c>
      <c r="U246" t="s">
        <v>117</v>
      </c>
    </row>
    <row r="247" spans="1:21" x14ac:dyDescent="0.25">
      <c r="A247">
        <v>241</v>
      </c>
      <c r="B247" t="s">
        <v>982</v>
      </c>
      <c r="C247">
        <v>29</v>
      </c>
      <c r="D247" t="s">
        <v>15</v>
      </c>
      <c r="E247" t="s">
        <v>25</v>
      </c>
      <c r="F247" t="s">
        <v>445</v>
      </c>
      <c r="G247">
        <v>19</v>
      </c>
      <c r="H247">
        <v>2015</v>
      </c>
      <c r="I247" t="s">
        <v>983</v>
      </c>
      <c r="J247" t="s">
        <v>984</v>
      </c>
      <c r="K247" t="s">
        <v>117</v>
      </c>
      <c r="L247" t="s">
        <v>29</v>
      </c>
      <c r="M247" t="s">
        <v>985</v>
      </c>
      <c r="N247" t="s">
        <v>23</v>
      </c>
      <c r="U247" t="s">
        <v>117</v>
      </c>
    </row>
    <row r="248" spans="1:21" x14ac:dyDescent="0.25">
      <c r="A248">
        <v>239</v>
      </c>
      <c r="B248" t="s">
        <v>986</v>
      </c>
      <c r="C248">
        <v>20</v>
      </c>
      <c r="D248" t="s">
        <v>15</v>
      </c>
      <c r="E248" t="s">
        <v>25</v>
      </c>
      <c r="F248" t="s">
        <v>445</v>
      </c>
      <c r="G248">
        <v>19</v>
      </c>
      <c r="H248">
        <v>2015</v>
      </c>
      <c r="I248" t="s">
        <v>987</v>
      </c>
      <c r="J248" t="s">
        <v>988</v>
      </c>
      <c r="K248" t="s">
        <v>36</v>
      </c>
      <c r="L248" t="s">
        <v>29</v>
      </c>
      <c r="M248" t="s">
        <v>311</v>
      </c>
      <c r="N248" t="s">
        <v>70</v>
      </c>
      <c r="U248" t="s">
        <v>36</v>
      </c>
    </row>
    <row r="249" spans="1:21" x14ac:dyDescent="0.25">
      <c r="A249">
        <v>246</v>
      </c>
      <c r="B249" t="s">
        <v>989</v>
      </c>
      <c r="C249">
        <v>63</v>
      </c>
      <c r="D249" t="s">
        <v>15</v>
      </c>
      <c r="E249" t="s">
        <v>16</v>
      </c>
      <c r="F249" t="s">
        <v>445</v>
      </c>
      <c r="G249">
        <v>20</v>
      </c>
      <c r="H249">
        <v>2015</v>
      </c>
      <c r="I249" t="s">
        <v>990</v>
      </c>
      <c r="J249" t="s">
        <v>991</v>
      </c>
      <c r="K249" t="s">
        <v>132</v>
      </c>
      <c r="L249" t="s">
        <v>29</v>
      </c>
      <c r="M249" t="s">
        <v>992</v>
      </c>
      <c r="N249" t="s">
        <v>80</v>
      </c>
      <c r="U249" t="s">
        <v>132</v>
      </c>
    </row>
    <row r="250" spans="1:21" x14ac:dyDescent="0.25">
      <c r="A250">
        <v>245</v>
      </c>
      <c r="B250" t="s">
        <v>993</v>
      </c>
      <c r="C250">
        <v>42</v>
      </c>
      <c r="D250" t="s">
        <v>15</v>
      </c>
      <c r="E250" t="s">
        <v>25</v>
      </c>
      <c r="F250" t="s">
        <v>445</v>
      </c>
      <c r="G250">
        <v>20</v>
      </c>
      <c r="H250">
        <v>2015</v>
      </c>
      <c r="I250" t="s">
        <v>994</v>
      </c>
      <c r="J250" t="s">
        <v>116</v>
      </c>
      <c r="K250" t="s">
        <v>117</v>
      </c>
      <c r="L250" t="s">
        <v>29</v>
      </c>
      <c r="M250" t="s">
        <v>995</v>
      </c>
      <c r="N250" t="s">
        <v>31</v>
      </c>
      <c r="U250" t="s">
        <v>117</v>
      </c>
    </row>
    <row r="251" spans="1:21" x14ac:dyDescent="0.25">
      <c r="A251">
        <v>244</v>
      </c>
      <c r="B251" t="s">
        <v>996</v>
      </c>
      <c r="C251">
        <v>34</v>
      </c>
      <c r="D251" t="s">
        <v>15</v>
      </c>
      <c r="E251" t="s">
        <v>25</v>
      </c>
      <c r="F251" t="s">
        <v>445</v>
      </c>
      <c r="G251">
        <v>20</v>
      </c>
      <c r="H251">
        <v>2015</v>
      </c>
      <c r="I251" t="s">
        <v>997</v>
      </c>
      <c r="J251" t="s">
        <v>998</v>
      </c>
      <c r="K251" t="s">
        <v>58</v>
      </c>
      <c r="L251" t="s">
        <v>29</v>
      </c>
      <c r="M251" t="s">
        <v>999</v>
      </c>
      <c r="N251" t="s">
        <v>31</v>
      </c>
      <c r="U251" t="s">
        <v>58</v>
      </c>
    </row>
    <row r="252" spans="1:21" x14ac:dyDescent="0.25">
      <c r="A252">
        <v>247</v>
      </c>
      <c r="B252" t="s">
        <v>1000</v>
      </c>
      <c r="C252">
        <v>21</v>
      </c>
      <c r="D252" t="s">
        <v>15</v>
      </c>
      <c r="E252" t="s">
        <v>25</v>
      </c>
      <c r="F252" t="s">
        <v>445</v>
      </c>
      <c r="G252">
        <v>21</v>
      </c>
      <c r="H252">
        <v>2015</v>
      </c>
      <c r="I252" t="s">
        <v>1001</v>
      </c>
      <c r="J252" t="s">
        <v>1002</v>
      </c>
      <c r="K252" t="s">
        <v>63</v>
      </c>
      <c r="L252" t="s">
        <v>29</v>
      </c>
      <c r="M252" t="s">
        <v>1003</v>
      </c>
      <c r="N252" t="s">
        <v>31</v>
      </c>
      <c r="U252" t="s">
        <v>63</v>
      </c>
    </row>
    <row r="253" spans="1:21" x14ac:dyDescent="0.25">
      <c r="A253">
        <v>248</v>
      </c>
      <c r="B253" t="s">
        <v>1004</v>
      </c>
      <c r="C253">
        <v>37</v>
      </c>
      <c r="D253" t="s">
        <v>15</v>
      </c>
      <c r="E253" t="s">
        <v>25</v>
      </c>
      <c r="F253" t="s">
        <v>445</v>
      </c>
      <c r="G253">
        <v>21</v>
      </c>
      <c r="H253">
        <v>2015</v>
      </c>
      <c r="I253" t="s">
        <v>1005</v>
      </c>
      <c r="J253" t="s">
        <v>1006</v>
      </c>
      <c r="K253" t="s">
        <v>53</v>
      </c>
      <c r="L253" t="s">
        <v>29</v>
      </c>
      <c r="M253" t="s">
        <v>1007</v>
      </c>
      <c r="N253" t="s">
        <v>80</v>
      </c>
      <c r="U253" t="s">
        <v>53</v>
      </c>
    </row>
    <row r="254" spans="1:21" x14ac:dyDescent="0.25">
      <c r="A254">
        <v>250</v>
      </c>
      <c r="B254" t="s">
        <v>1008</v>
      </c>
      <c r="C254">
        <v>60</v>
      </c>
      <c r="D254" t="s">
        <v>15</v>
      </c>
      <c r="E254" t="s">
        <v>25</v>
      </c>
      <c r="F254" t="s">
        <v>445</v>
      </c>
      <c r="G254">
        <v>21</v>
      </c>
      <c r="H254">
        <v>2015</v>
      </c>
      <c r="I254" t="s">
        <v>1009</v>
      </c>
      <c r="J254" t="s">
        <v>1010</v>
      </c>
      <c r="K254" t="s">
        <v>222</v>
      </c>
      <c r="L254" t="s">
        <v>29</v>
      </c>
      <c r="M254" t="s">
        <v>1011</v>
      </c>
      <c r="N254" t="s">
        <v>31</v>
      </c>
      <c r="U254" t="s">
        <v>222</v>
      </c>
    </row>
    <row r="255" spans="1:21" x14ac:dyDescent="0.25">
      <c r="A255">
        <v>249</v>
      </c>
      <c r="B255" t="s">
        <v>1012</v>
      </c>
      <c r="C255">
        <v>44</v>
      </c>
      <c r="D255" t="s">
        <v>15</v>
      </c>
      <c r="E255" t="s">
        <v>25</v>
      </c>
      <c r="F255" t="s">
        <v>445</v>
      </c>
      <c r="G255">
        <v>21</v>
      </c>
      <c r="H255">
        <v>2015</v>
      </c>
      <c r="I255" t="s">
        <v>1013</v>
      </c>
      <c r="J255" t="s">
        <v>1014</v>
      </c>
      <c r="K255" t="s">
        <v>196</v>
      </c>
      <c r="L255" t="s">
        <v>29</v>
      </c>
      <c r="M255" t="s">
        <v>1015</v>
      </c>
      <c r="N255" t="s">
        <v>31</v>
      </c>
      <c r="U255" t="s">
        <v>196</v>
      </c>
    </row>
    <row r="256" spans="1:21" x14ac:dyDescent="0.25">
      <c r="A256">
        <v>252</v>
      </c>
      <c r="B256" t="s">
        <v>1016</v>
      </c>
      <c r="C256">
        <v>24</v>
      </c>
      <c r="D256" t="s">
        <v>15</v>
      </c>
      <c r="E256" t="s">
        <v>16</v>
      </c>
      <c r="F256" t="s">
        <v>445</v>
      </c>
      <c r="G256">
        <v>22</v>
      </c>
      <c r="H256">
        <v>2015</v>
      </c>
      <c r="I256" t="s">
        <v>1017</v>
      </c>
      <c r="J256" t="s">
        <v>1018</v>
      </c>
      <c r="K256" t="s">
        <v>53</v>
      </c>
      <c r="L256" t="s">
        <v>29</v>
      </c>
      <c r="M256" t="s">
        <v>1019</v>
      </c>
      <c r="N256" t="s">
        <v>31</v>
      </c>
      <c r="U256" t="s">
        <v>53</v>
      </c>
    </row>
    <row r="257" spans="1:21" x14ac:dyDescent="0.25">
      <c r="A257">
        <v>255</v>
      </c>
      <c r="B257" t="s">
        <v>1020</v>
      </c>
      <c r="C257">
        <v>47</v>
      </c>
      <c r="D257" t="s">
        <v>15</v>
      </c>
      <c r="E257" t="s">
        <v>25</v>
      </c>
      <c r="F257" t="s">
        <v>445</v>
      </c>
      <c r="G257">
        <v>22</v>
      </c>
      <c r="H257">
        <v>2015</v>
      </c>
      <c r="I257" t="s">
        <v>1021</v>
      </c>
      <c r="J257" t="s">
        <v>1022</v>
      </c>
      <c r="K257" t="s">
        <v>248</v>
      </c>
      <c r="L257" t="s">
        <v>21</v>
      </c>
      <c r="M257" t="s">
        <v>1023</v>
      </c>
      <c r="N257" t="s">
        <v>23</v>
      </c>
      <c r="U257" t="s">
        <v>248</v>
      </c>
    </row>
    <row r="258" spans="1:21" x14ac:dyDescent="0.25">
      <c r="A258">
        <v>251</v>
      </c>
      <c r="B258" t="s">
        <v>1024</v>
      </c>
      <c r="C258">
        <v>21</v>
      </c>
      <c r="D258" t="s">
        <v>15</v>
      </c>
      <c r="E258" t="s">
        <v>16</v>
      </c>
      <c r="F258" t="s">
        <v>445</v>
      </c>
      <c r="G258">
        <v>22</v>
      </c>
      <c r="H258">
        <v>2015</v>
      </c>
      <c r="I258" t="s">
        <v>1025</v>
      </c>
      <c r="J258" t="s">
        <v>1026</v>
      </c>
      <c r="K258" t="s">
        <v>196</v>
      </c>
      <c r="L258" t="s">
        <v>29</v>
      </c>
      <c r="M258" t="s">
        <v>1027</v>
      </c>
      <c r="N258" t="s">
        <v>23</v>
      </c>
      <c r="U258" t="s">
        <v>196</v>
      </c>
    </row>
    <row r="259" spans="1:21" x14ac:dyDescent="0.25">
      <c r="A259">
        <v>254</v>
      </c>
      <c r="B259" t="s">
        <v>1028</v>
      </c>
      <c r="C259">
        <v>43</v>
      </c>
      <c r="D259" t="s">
        <v>15</v>
      </c>
      <c r="E259" t="s">
        <v>25</v>
      </c>
      <c r="F259" t="s">
        <v>445</v>
      </c>
      <c r="G259">
        <v>22</v>
      </c>
      <c r="H259">
        <v>2015</v>
      </c>
      <c r="I259" t="s">
        <v>1029</v>
      </c>
      <c r="J259" t="s">
        <v>256</v>
      </c>
      <c r="K259" t="s">
        <v>58</v>
      </c>
      <c r="L259" t="s">
        <v>42</v>
      </c>
      <c r="M259" t="s">
        <v>1030</v>
      </c>
      <c r="N259" t="s">
        <v>23</v>
      </c>
      <c r="U259" t="s">
        <v>58</v>
      </c>
    </row>
    <row r="260" spans="1:21" x14ac:dyDescent="0.25">
      <c r="A260">
        <v>253</v>
      </c>
      <c r="B260" t="s">
        <v>1031</v>
      </c>
      <c r="C260">
        <v>36</v>
      </c>
      <c r="D260" t="s">
        <v>15</v>
      </c>
      <c r="E260" t="s">
        <v>25</v>
      </c>
      <c r="F260" t="s">
        <v>445</v>
      </c>
      <c r="G260">
        <v>22</v>
      </c>
      <c r="H260">
        <v>2015</v>
      </c>
      <c r="I260" t="s">
        <v>1032</v>
      </c>
      <c r="J260" t="s">
        <v>1033</v>
      </c>
      <c r="K260" t="s">
        <v>28</v>
      </c>
      <c r="L260" t="s">
        <v>29</v>
      </c>
      <c r="M260" t="s">
        <v>1034</v>
      </c>
      <c r="N260" t="s">
        <v>80</v>
      </c>
      <c r="U260" t="s">
        <v>28</v>
      </c>
    </row>
    <row r="261" spans="1:21" x14ac:dyDescent="0.25">
      <c r="A261">
        <v>256</v>
      </c>
      <c r="B261" t="s">
        <v>1035</v>
      </c>
      <c r="C261">
        <v>32</v>
      </c>
      <c r="D261" t="s">
        <v>15</v>
      </c>
      <c r="E261" t="s">
        <v>25</v>
      </c>
      <c r="F261" t="s">
        <v>445</v>
      </c>
      <c r="G261">
        <v>23</v>
      </c>
      <c r="H261">
        <v>2015</v>
      </c>
      <c r="I261" t="s">
        <v>1036</v>
      </c>
      <c r="J261" t="s">
        <v>1037</v>
      </c>
      <c r="K261" t="s">
        <v>36</v>
      </c>
      <c r="L261" t="s">
        <v>21</v>
      </c>
      <c r="M261" t="s">
        <v>1038</v>
      </c>
      <c r="N261" t="s">
        <v>23</v>
      </c>
      <c r="U261" t="s">
        <v>36</v>
      </c>
    </row>
    <row r="262" spans="1:21" x14ac:dyDescent="0.25">
      <c r="A262">
        <v>261</v>
      </c>
      <c r="B262" t="s">
        <v>1039</v>
      </c>
      <c r="C262">
        <v>63</v>
      </c>
      <c r="D262" t="s">
        <v>15</v>
      </c>
      <c r="E262" t="s">
        <v>25</v>
      </c>
      <c r="F262" t="s">
        <v>445</v>
      </c>
      <c r="G262">
        <v>24</v>
      </c>
      <c r="H262">
        <v>2015</v>
      </c>
      <c r="I262" t="s">
        <v>1040</v>
      </c>
      <c r="J262" t="s">
        <v>1041</v>
      </c>
      <c r="K262" t="s">
        <v>63</v>
      </c>
      <c r="L262" t="s">
        <v>29</v>
      </c>
      <c r="M262" t="s">
        <v>959</v>
      </c>
      <c r="N262" t="s">
        <v>31</v>
      </c>
      <c r="U262" t="s">
        <v>63</v>
      </c>
    </row>
    <row r="263" spans="1:21" x14ac:dyDescent="0.25">
      <c r="A263">
        <v>260</v>
      </c>
      <c r="B263" t="s">
        <v>1042</v>
      </c>
      <c r="C263">
        <v>57</v>
      </c>
      <c r="D263" t="s">
        <v>15</v>
      </c>
      <c r="E263" t="s">
        <v>25</v>
      </c>
      <c r="F263" t="s">
        <v>445</v>
      </c>
      <c r="G263">
        <v>24</v>
      </c>
      <c r="H263">
        <v>2015</v>
      </c>
      <c r="I263" t="s">
        <v>1043</v>
      </c>
      <c r="J263" t="s">
        <v>549</v>
      </c>
      <c r="K263" t="s">
        <v>53</v>
      </c>
      <c r="L263" t="s">
        <v>29</v>
      </c>
      <c r="M263" t="s">
        <v>550</v>
      </c>
      <c r="N263" t="s">
        <v>31</v>
      </c>
      <c r="U263" t="s">
        <v>53</v>
      </c>
    </row>
    <row r="264" spans="1:21" x14ac:dyDescent="0.25">
      <c r="A264">
        <v>257</v>
      </c>
      <c r="B264" t="s">
        <v>1044</v>
      </c>
      <c r="C264">
        <v>23</v>
      </c>
      <c r="D264" t="s">
        <v>15</v>
      </c>
      <c r="E264" t="s">
        <v>16</v>
      </c>
      <c r="F264" t="s">
        <v>445</v>
      </c>
      <c r="G264">
        <v>24</v>
      </c>
      <c r="H264">
        <v>2015</v>
      </c>
      <c r="I264" t="s">
        <v>1045</v>
      </c>
      <c r="J264" t="s">
        <v>786</v>
      </c>
      <c r="K264" t="s">
        <v>20</v>
      </c>
      <c r="L264" t="s">
        <v>29</v>
      </c>
      <c r="M264" t="s">
        <v>1046</v>
      </c>
      <c r="N264" t="s">
        <v>108</v>
      </c>
      <c r="U264" t="s">
        <v>20</v>
      </c>
    </row>
    <row r="265" spans="1:21" x14ac:dyDescent="0.25">
      <c r="A265">
        <v>258</v>
      </c>
      <c r="B265" t="s">
        <v>1047</v>
      </c>
      <c r="C265">
        <v>29</v>
      </c>
      <c r="D265" t="s">
        <v>15</v>
      </c>
      <c r="E265" t="s">
        <v>16</v>
      </c>
      <c r="F265" t="s">
        <v>445</v>
      </c>
      <c r="G265">
        <v>24</v>
      </c>
      <c r="H265">
        <v>2015</v>
      </c>
      <c r="I265" t="s">
        <v>1048</v>
      </c>
      <c r="J265" t="s">
        <v>1049</v>
      </c>
      <c r="K265" t="s">
        <v>209</v>
      </c>
      <c r="L265" t="s">
        <v>29</v>
      </c>
      <c r="M265" t="s">
        <v>1050</v>
      </c>
      <c r="N265" t="s">
        <v>31</v>
      </c>
      <c r="U265" t="s">
        <v>209</v>
      </c>
    </row>
    <row r="266" spans="1:21" x14ac:dyDescent="0.25">
      <c r="A266">
        <v>259</v>
      </c>
      <c r="B266" t="s">
        <v>1051</v>
      </c>
      <c r="C266">
        <v>37</v>
      </c>
      <c r="D266" t="s">
        <v>15</v>
      </c>
      <c r="E266" t="s">
        <v>25</v>
      </c>
      <c r="F266" t="s">
        <v>445</v>
      </c>
      <c r="G266">
        <v>24</v>
      </c>
      <c r="H266">
        <v>2015</v>
      </c>
      <c r="I266" t="s">
        <v>1052</v>
      </c>
      <c r="J266" t="s">
        <v>1053</v>
      </c>
      <c r="K266" t="s">
        <v>678</v>
      </c>
      <c r="L266" t="s">
        <v>29</v>
      </c>
      <c r="M266" t="s">
        <v>1054</v>
      </c>
      <c r="N266" t="s">
        <v>31</v>
      </c>
      <c r="U266" t="s">
        <v>678</v>
      </c>
    </row>
    <row r="267" spans="1:21" x14ac:dyDescent="0.25">
      <c r="A267">
        <v>263</v>
      </c>
      <c r="B267" t="s">
        <v>1055</v>
      </c>
      <c r="C267">
        <v>28</v>
      </c>
      <c r="D267" t="s">
        <v>15</v>
      </c>
      <c r="E267" t="s">
        <v>45</v>
      </c>
      <c r="F267" t="s">
        <v>445</v>
      </c>
      <c r="G267">
        <v>25</v>
      </c>
      <c r="H267">
        <v>2015</v>
      </c>
      <c r="I267" t="s">
        <v>1056</v>
      </c>
      <c r="J267" t="s">
        <v>83</v>
      </c>
      <c r="K267" t="s">
        <v>53</v>
      </c>
      <c r="L267" t="s">
        <v>29</v>
      </c>
      <c r="M267" t="s">
        <v>85</v>
      </c>
      <c r="N267" t="s">
        <v>31</v>
      </c>
      <c r="U267" t="s">
        <v>53</v>
      </c>
    </row>
    <row r="268" spans="1:21" x14ac:dyDescent="0.25">
      <c r="A268">
        <v>262</v>
      </c>
      <c r="B268" t="s">
        <v>1057</v>
      </c>
      <c r="C268">
        <v>27</v>
      </c>
      <c r="D268" t="s">
        <v>15</v>
      </c>
      <c r="E268" t="s">
        <v>16</v>
      </c>
      <c r="F268" t="s">
        <v>445</v>
      </c>
      <c r="G268">
        <v>25</v>
      </c>
      <c r="H268">
        <v>2015</v>
      </c>
      <c r="I268" t="s">
        <v>1058</v>
      </c>
      <c r="J268" t="s">
        <v>1059</v>
      </c>
      <c r="K268" t="s">
        <v>710</v>
      </c>
      <c r="L268" t="s">
        <v>29</v>
      </c>
      <c r="M268" t="s">
        <v>1060</v>
      </c>
      <c r="N268" t="s">
        <v>31</v>
      </c>
      <c r="U268" t="s">
        <v>710</v>
      </c>
    </row>
    <row r="269" spans="1:21" x14ac:dyDescent="0.25">
      <c r="A269">
        <v>264</v>
      </c>
      <c r="B269" t="s">
        <v>1061</v>
      </c>
      <c r="C269">
        <v>35</v>
      </c>
      <c r="D269" t="s">
        <v>15</v>
      </c>
      <c r="E269" t="s">
        <v>45</v>
      </c>
      <c r="F269" t="s">
        <v>445</v>
      </c>
      <c r="G269">
        <v>26</v>
      </c>
      <c r="H269">
        <v>2015</v>
      </c>
      <c r="I269" t="s">
        <v>1062</v>
      </c>
      <c r="J269" t="s">
        <v>1063</v>
      </c>
      <c r="K269" t="s">
        <v>53</v>
      </c>
      <c r="L269" t="s">
        <v>29</v>
      </c>
      <c r="M269" t="s">
        <v>268</v>
      </c>
      <c r="N269" t="s">
        <v>80</v>
      </c>
      <c r="U269" t="s">
        <v>53</v>
      </c>
    </row>
    <row r="270" spans="1:21" x14ac:dyDescent="0.25">
      <c r="A270">
        <v>265</v>
      </c>
      <c r="B270" t="s">
        <v>1064</v>
      </c>
      <c r="C270">
        <v>53</v>
      </c>
      <c r="D270" t="s">
        <v>87</v>
      </c>
      <c r="E270" t="s">
        <v>25</v>
      </c>
      <c r="F270" t="s">
        <v>445</v>
      </c>
      <c r="G270">
        <v>26</v>
      </c>
      <c r="H270">
        <v>2015</v>
      </c>
      <c r="I270" t="s">
        <v>1065</v>
      </c>
      <c r="J270" t="s">
        <v>1066</v>
      </c>
      <c r="K270" t="s">
        <v>48</v>
      </c>
      <c r="L270" t="s">
        <v>29</v>
      </c>
      <c r="M270" t="s">
        <v>1067</v>
      </c>
      <c r="N270" t="s">
        <v>31</v>
      </c>
      <c r="U270" t="s">
        <v>48</v>
      </c>
    </row>
    <row r="271" spans="1:21" x14ac:dyDescent="0.25">
      <c r="A271">
        <v>273</v>
      </c>
      <c r="B271" t="s">
        <v>1068</v>
      </c>
      <c r="C271">
        <v>77</v>
      </c>
      <c r="D271" t="s">
        <v>15</v>
      </c>
      <c r="E271" t="s">
        <v>16</v>
      </c>
      <c r="F271" t="s">
        <v>445</v>
      </c>
      <c r="G271">
        <v>27</v>
      </c>
      <c r="H271">
        <v>2015</v>
      </c>
      <c r="I271" t="s">
        <v>1069</v>
      </c>
      <c r="J271" t="s">
        <v>627</v>
      </c>
      <c r="K271" t="s">
        <v>545</v>
      </c>
      <c r="L271" t="s">
        <v>29</v>
      </c>
      <c r="M271" t="s">
        <v>1070</v>
      </c>
      <c r="N271" t="s">
        <v>31</v>
      </c>
      <c r="U271" t="s">
        <v>545</v>
      </c>
    </row>
    <row r="272" spans="1:21" x14ac:dyDescent="0.25">
      <c r="A272">
        <v>266</v>
      </c>
      <c r="B272" t="s">
        <v>1071</v>
      </c>
      <c r="C272">
        <v>22</v>
      </c>
      <c r="D272" t="s">
        <v>15</v>
      </c>
      <c r="E272" t="s">
        <v>45</v>
      </c>
      <c r="F272" t="s">
        <v>445</v>
      </c>
      <c r="G272">
        <v>27</v>
      </c>
      <c r="H272">
        <v>2015</v>
      </c>
      <c r="I272" t="s">
        <v>1072</v>
      </c>
      <c r="J272" t="s">
        <v>934</v>
      </c>
      <c r="K272" t="s">
        <v>53</v>
      </c>
      <c r="L272" t="s">
        <v>29</v>
      </c>
      <c r="M272" t="s">
        <v>935</v>
      </c>
      <c r="N272" t="s">
        <v>55</v>
      </c>
      <c r="U272" t="s">
        <v>53</v>
      </c>
    </row>
    <row r="273" spans="1:21" x14ac:dyDescent="0.25">
      <c r="A273">
        <v>267</v>
      </c>
      <c r="B273" t="s">
        <v>1073</v>
      </c>
      <c r="C273">
        <v>26</v>
      </c>
      <c r="D273" t="s">
        <v>87</v>
      </c>
      <c r="E273" t="s">
        <v>16</v>
      </c>
      <c r="F273" t="s">
        <v>445</v>
      </c>
      <c r="G273">
        <v>27</v>
      </c>
      <c r="H273">
        <v>2015</v>
      </c>
      <c r="I273" t="s">
        <v>1074</v>
      </c>
      <c r="J273" t="s">
        <v>1075</v>
      </c>
      <c r="K273" t="s">
        <v>53</v>
      </c>
      <c r="L273" t="s">
        <v>29</v>
      </c>
      <c r="M273" t="s">
        <v>1076</v>
      </c>
      <c r="N273" t="s">
        <v>80</v>
      </c>
      <c r="U273" t="s">
        <v>53</v>
      </c>
    </row>
    <row r="274" spans="1:21" x14ac:dyDescent="0.25">
      <c r="A274">
        <v>272</v>
      </c>
      <c r="B274" t="s">
        <v>1077</v>
      </c>
      <c r="C274">
        <v>56</v>
      </c>
      <c r="D274" t="s">
        <v>15</v>
      </c>
      <c r="E274" t="s">
        <v>25</v>
      </c>
      <c r="F274" t="s">
        <v>445</v>
      </c>
      <c r="G274">
        <v>27</v>
      </c>
      <c r="H274">
        <v>2015</v>
      </c>
      <c r="I274" t="s">
        <v>1078</v>
      </c>
      <c r="J274" t="s">
        <v>1079</v>
      </c>
      <c r="K274" t="s">
        <v>53</v>
      </c>
      <c r="L274" t="s">
        <v>29</v>
      </c>
      <c r="M274" t="s">
        <v>1080</v>
      </c>
      <c r="N274" t="s">
        <v>31</v>
      </c>
      <c r="U274" t="s">
        <v>53</v>
      </c>
    </row>
    <row r="275" spans="1:21" x14ac:dyDescent="0.25">
      <c r="A275">
        <v>268</v>
      </c>
      <c r="B275" t="s">
        <v>1081</v>
      </c>
      <c r="C275">
        <v>39</v>
      </c>
      <c r="D275" t="s">
        <v>15</v>
      </c>
      <c r="E275" t="s">
        <v>16</v>
      </c>
      <c r="F275" t="s">
        <v>445</v>
      </c>
      <c r="G275">
        <v>27</v>
      </c>
      <c r="H275">
        <v>2015</v>
      </c>
      <c r="I275" t="s">
        <v>1082</v>
      </c>
      <c r="J275" t="s">
        <v>1083</v>
      </c>
      <c r="K275" t="s">
        <v>322</v>
      </c>
      <c r="L275" t="s">
        <v>29</v>
      </c>
      <c r="M275" t="s">
        <v>1084</v>
      </c>
      <c r="N275" t="s">
        <v>80</v>
      </c>
      <c r="U275" t="s">
        <v>322</v>
      </c>
    </row>
    <row r="276" spans="1:21" x14ac:dyDescent="0.25">
      <c r="A276">
        <v>269</v>
      </c>
      <c r="B276" t="s">
        <v>1085</v>
      </c>
      <c r="C276">
        <v>40</v>
      </c>
      <c r="D276" t="s">
        <v>15</v>
      </c>
      <c r="E276" t="s">
        <v>25</v>
      </c>
      <c r="F276" t="s">
        <v>445</v>
      </c>
      <c r="G276">
        <v>27</v>
      </c>
      <c r="H276">
        <v>2015</v>
      </c>
      <c r="I276" t="s">
        <v>1086</v>
      </c>
      <c r="J276" t="s">
        <v>1087</v>
      </c>
      <c r="K276" t="s">
        <v>288</v>
      </c>
      <c r="L276" t="s">
        <v>29</v>
      </c>
      <c r="M276" t="s">
        <v>1088</v>
      </c>
      <c r="N276" t="s">
        <v>31</v>
      </c>
      <c r="U276" t="s">
        <v>288</v>
      </c>
    </row>
    <row r="277" spans="1:21" x14ac:dyDescent="0.25">
      <c r="A277">
        <v>270</v>
      </c>
      <c r="B277" t="s">
        <v>1089</v>
      </c>
      <c r="C277">
        <v>41</v>
      </c>
      <c r="D277" t="s">
        <v>15</v>
      </c>
      <c r="E277" t="s">
        <v>16</v>
      </c>
      <c r="F277" t="s">
        <v>445</v>
      </c>
      <c r="G277">
        <v>27</v>
      </c>
      <c r="H277">
        <v>2015</v>
      </c>
      <c r="I277" t="s">
        <v>1090</v>
      </c>
      <c r="J277" t="s">
        <v>1091</v>
      </c>
      <c r="K277" t="s">
        <v>288</v>
      </c>
      <c r="L277" t="s">
        <v>29</v>
      </c>
      <c r="M277" t="s">
        <v>1092</v>
      </c>
      <c r="N277" t="s">
        <v>31</v>
      </c>
      <c r="U277" t="s">
        <v>288</v>
      </c>
    </row>
    <row r="278" spans="1:21" x14ac:dyDescent="0.25">
      <c r="A278">
        <v>271</v>
      </c>
      <c r="B278" t="s">
        <v>1093</v>
      </c>
      <c r="C278">
        <v>42</v>
      </c>
      <c r="D278" t="s">
        <v>15</v>
      </c>
      <c r="E278" t="s">
        <v>25</v>
      </c>
      <c r="F278" t="s">
        <v>445</v>
      </c>
      <c r="G278">
        <v>27</v>
      </c>
      <c r="H278">
        <v>2015</v>
      </c>
      <c r="I278" t="s">
        <v>1094</v>
      </c>
      <c r="J278" t="s">
        <v>1095</v>
      </c>
      <c r="K278" t="s">
        <v>897</v>
      </c>
      <c r="L278" t="s">
        <v>29</v>
      </c>
      <c r="M278" t="s">
        <v>1096</v>
      </c>
      <c r="N278" t="s">
        <v>31</v>
      </c>
      <c r="U278" t="s">
        <v>897</v>
      </c>
    </row>
    <row r="279" spans="1:21" x14ac:dyDescent="0.25">
      <c r="A279">
        <v>275</v>
      </c>
      <c r="B279" t="s">
        <v>1097</v>
      </c>
      <c r="C279">
        <v>29</v>
      </c>
      <c r="D279" t="s">
        <v>15</v>
      </c>
      <c r="E279" t="s">
        <v>16</v>
      </c>
      <c r="F279" t="s">
        <v>445</v>
      </c>
      <c r="G279">
        <v>29</v>
      </c>
      <c r="H279">
        <v>2015</v>
      </c>
      <c r="I279" t="s">
        <v>1098</v>
      </c>
      <c r="J279" t="s">
        <v>1099</v>
      </c>
      <c r="K279" t="s">
        <v>248</v>
      </c>
      <c r="L279" t="s">
        <v>29</v>
      </c>
      <c r="M279" t="s">
        <v>1100</v>
      </c>
      <c r="N279" t="s">
        <v>31</v>
      </c>
      <c r="U279" t="s">
        <v>248</v>
      </c>
    </row>
    <row r="280" spans="1:21" x14ac:dyDescent="0.25">
      <c r="A280">
        <v>274</v>
      </c>
      <c r="B280" t="s">
        <v>1101</v>
      </c>
      <c r="C280">
        <v>26</v>
      </c>
      <c r="D280" t="s">
        <v>15</v>
      </c>
      <c r="E280" t="s">
        <v>25</v>
      </c>
      <c r="F280" t="s">
        <v>445</v>
      </c>
      <c r="G280">
        <v>29</v>
      </c>
      <c r="H280">
        <v>2015</v>
      </c>
      <c r="I280" t="s">
        <v>1102</v>
      </c>
      <c r="J280" t="s">
        <v>1103</v>
      </c>
      <c r="K280" t="s">
        <v>117</v>
      </c>
      <c r="L280" t="s">
        <v>29</v>
      </c>
      <c r="M280" t="s">
        <v>1104</v>
      </c>
      <c r="N280" t="s">
        <v>108</v>
      </c>
      <c r="U280" t="s">
        <v>117</v>
      </c>
    </row>
    <row r="281" spans="1:21" x14ac:dyDescent="0.25">
      <c r="A281">
        <v>277</v>
      </c>
      <c r="B281" t="s">
        <v>1105</v>
      </c>
      <c r="C281">
        <v>29</v>
      </c>
      <c r="D281" t="s">
        <v>15</v>
      </c>
      <c r="E281" t="s">
        <v>16</v>
      </c>
      <c r="F281" t="s">
        <v>445</v>
      </c>
      <c r="G281">
        <v>30</v>
      </c>
      <c r="H281">
        <v>2015</v>
      </c>
      <c r="I281" t="s">
        <v>1106</v>
      </c>
      <c r="J281" t="s">
        <v>1107</v>
      </c>
      <c r="K281" t="s">
        <v>53</v>
      </c>
      <c r="L281" t="s">
        <v>29</v>
      </c>
      <c r="M281" t="s">
        <v>1108</v>
      </c>
      <c r="N281" t="s">
        <v>55</v>
      </c>
      <c r="U281" t="s">
        <v>53</v>
      </c>
    </row>
    <row r="282" spans="1:21" x14ac:dyDescent="0.25">
      <c r="A282">
        <v>279</v>
      </c>
      <c r="B282" t="s">
        <v>1109</v>
      </c>
      <c r="C282">
        <v>39</v>
      </c>
      <c r="D282" t="s">
        <v>15</v>
      </c>
      <c r="E282" t="s">
        <v>25</v>
      </c>
      <c r="F282" t="s">
        <v>445</v>
      </c>
      <c r="G282">
        <v>30</v>
      </c>
      <c r="H282">
        <v>2015</v>
      </c>
      <c r="I282" t="s">
        <v>1110</v>
      </c>
      <c r="J282" t="s">
        <v>1111</v>
      </c>
      <c r="K282" t="s">
        <v>222</v>
      </c>
      <c r="L282" t="s">
        <v>84</v>
      </c>
      <c r="M282" t="s">
        <v>1112</v>
      </c>
      <c r="N282" t="s">
        <v>23</v>
      </c>
      <c r="U282" t="s">
        <v>222</v>
      </c>
    </row>
    <row r="283" spans="1:21" x14ac:dyDescent="0.25">
      <c r="A283">
        <v>276</v>
      </c>
      <c r="B283" t="s">
        <v>1113</v>
      </c>
      <c r="C283">
        <v>27</v>
      </c>
      <c r="D283" t="s">
        <v>87</v>
      </c>
      <c r="E283" t="s">
        <v>16</v>
      </c>
      <c r="F283" t="s">
        <v>445</v>
      </c>
      <c r="G283">
        <v>30</v>
      </c>
      <c r="H283">
        <v>2015</v>
      </c>
      <c r="J283" t="s">
        <v>1114</v>
      </c>
      <c r="K283" t="s">
        <v>340</v>
      </c>
      <c r="L283" t="s">
        <v>29</v>
      </c>
      <c r="M283" t="s">
        <v>1115</v>
      </c>
      <c r="N283" t="s">
        <v>108</v>
      </c>
      <c r="U283" t="s">
        <v>340</v>
      </c>
    </row>
    <row r="284" spans="1:21" x14ac:dyDescent="0.25">
      <c r="A284">
        <v>280</v>
      </c>
      <c r="B284" t="s">
        <v>1116</v>
      </c>
      <c r="C284">
        <v>54</v>
      </c>
      <c r="D284" t="s">
        <v>15</v>
      </c>
      <c r="E284" t="s">
        <v>25</v>
      </c>
      <c r="F284" t="s">
        <v>445</v>
      </c>
      <c r="G284">
        <v>30</v>
      </c>
      <c r="H284">
        <v>2015</v>
      </c>
      <c r="I284" t="s">
        <v>1117</v>
      </c>
      <c r="J284" t="s">
        <v>1118</v>
      </c>
      <c r="K284" t="s">
        <v>163</v>
      </c>
      <c r="L284" t="s">
        <v>29</v>
      </c>
      <c r="M284" t="s">
        <v>1119</v>
      </c>
      <c r="N284" t="s">
        <v>31</v>
      </c>
      <c r="U284" t="s">
        <v>163</v>
      </c>
    </row>
    <row r="285" spans="1:21" x14ac:dyDescent="0.25">
      <c r="A285">
        <v>283</v>
      </c>
      <c r="B285" t="s">
        <v>1120</v>
      </c>
      <c r="C285">
        <v>49</v>
      </c>
      <c r="D285" t="s">
        <v>15</v>
      </c>
      <c r="E285" t="s">
        <v>25</v>
      </c>
      <c r="F285" t="s">
        <v>445</v>
      </c>
      <c r="G285">
        <v>30</v>
      </c>
      <c r="H285">
        <v>2015</v>
      </c>
      <c r="I285" t="s">
        <v>1121</v>
      </c>
      <c r="J285" t="s">
        <v>1122</v>
      </c>
      <c r="K285" t="s">
        <v>28</v>
      </c>
      <c r="L285" t="s">
        <v>29</v>
      </c>
      <c r="M285" t="s">
        <v>1123</v>
      </c>
      <c r="N285" t="s">
        <v>31</v>
      </c>
      <c r="U285" t="s">
        <v>28</v>
      </c>
    </row>
    <row r="286" spans="1:21" x14ac:dyDescent="0.25">
      <c r="A286">
        <v>278</v>
      </c>
      <c r="B286" t="s">
        <v>1124</v>
      </c>
      <c r="C286">
        <v>30</v>
      </c>
      <c r="D286" t="s">
        <v>15</v>
      </c>
      <c r="E286" t="s">
        <v>16</v>
      </c>
      <c r="F286" t="s">
        <v>445</v>
      </c>
      <c r="G286">
        <v>30</v>
      </c>
      <c r="H286">
        <v>2015</v>
      </c>
      <c r="I286" t="s">
        <v>1125</v>
      </c>
      <c r="J286" t="s">
        <v>1126</v>
      </c>
      <c r="K286" t="s">
        <v>209</v>
      </c>
      <c r="L286" t="s">
        <v>84</v>
      </c>
      <c r="M286" t="s">
        <v>1127</v>
      </c>
      <c r="N286" t="s">
        <v>23</v>
      </c>
      <c r="U286" t="s">
        <v>209</v>
      </c>
    </row>
    <row r="287" spans="1:21" x14ac:dyDescent="0.25">
      <c r="A287">
        <v>415</v>
      </c>
      <c r="B287" t="s">
        <v>1128</v>
      </c>
      <c r="C287">
        <v>36</v>
      </c>
      <c r="D287" t="s">
        <v>15</v>
      </c>
      <c r="E287" t="s">
        <v>25</v>
      </c>
      <c r="F287" t="s">
        <v>445</v>
      </c>
      <c r="G287">
        <v>31</v>
      </c>
      <c r="H287">
        <v>2015</v>
      </c>
      <c r="I287" t="s">
        <v>1129</v>
      </c>
      <c r="J287" t="s">
        <v>1130</v>
      </c>
      <c r="K287" t="s">
        <v>322</v>
      </c>
      <c r="L287" t="s">
        <v>29</v>
      </c>
      <c r="M287" t="s">
        <v>1131</v>
      </c>
      <c r="N287" t="s">
        <v>31</v>
      </c>
      <c r="U287" t="s">
        <v>322</v>
      </c>
    </row>
    <row r="288" spans="1:21" x14ac:dyDescent="0.25">
      <c r="A288">
        <v>282</v>
      </c>
      <c r="B288" t="s">
        <v>1132</v>
      </c>
      <c r="C288">
        <v>32</v>
      </c>
      <c r="D288" t="s">
        <v>15</v>
      </c>
      <c r="E288" t="s">
        <v>16</v>
      </c>
      <c r="F288" t="s">
        <v>445</v>
      </c>
      <c r="G288">
        <v>31</v>
      </c>
      <c r="H288">
        <v>2015</v>
      </c>
      <c r="I288" t="s">
        <v>1133</v>
      </c>
      <c r="J288" t="s">
        <v>1134</v>
      </c>
      <c r="K288" t="s">
        <v>191</v>
      </c>
      <c r="L288" t="s">
        <v>21</v>
      </c>
      <c r="M288" t="s">
        <v>1135</v>
      </c>
      <c r="N288" t="s">
        <v>23</v>
      </c>
      <c r="U288" t="s">
        <v>191</v>
      </c>
    </row>
    <row r="289" spans="1:21" x14ac:dyDescent="0.25">
      <c r="A289">
        <v>281</v>
      </c>
      <c r="B289" t="s">
        <v>1136</v>
      </c>
      <c r="C289">
        <v>21</v>
      </c>
      <c r="D289" t="s">
        <v>15</v>
      </c>
      <c r="E289" t="s">
        <v>45</v>
      </c>
      <c r="F289" t="s">
        <v>445</v>
      </c>
      <c r="G289">
        <v>31</v>
      </c>
      <c r="H289">
        <v>2015</v>
      </c>
      <c r="I289" t="s">
        <v>1137</v>
      </c>
      <c r="J289" t="s">
        <v>1138</v>
      </c>
      <c r="K289" t="s">
        <v>122</v>
      </c>
      <c r="L289" t="s">
        <v>29</v>
      </c>
      <c r="M289" t="s">
        <v>1139</v>
      </c>
      <c r="N289" t="s">
        <v>55</v>
      </c>
      <c r="U289" t="s">
        <v>122</v>
      </c>
    </row>
    <row r="290" spans="1:21" x14ac:dyDescent="0.25">
      <c r="A290">
        <v>285</v>
      </c>
      <c r="B290" t="s">
        <v>1140</v>
      </c>
      <c r="C290">
        <v>37</v>
      </c>
      <c r="D290" t="s">
        <v>15</v>
      </c>
      <c r="E290" t="s">
        <v>16</v>
      </c>
      <c r="F290" t="s">
        <v>1141</v>
      </c>
      <c r="G290">
        <v>1</v>
      </c>
      <c r="H290">
        <v>2015</v>
      </c>
      <c r="I290" t="s">
        <v>1142</v>
      </c>
      <c r="J290" t="s">
        <v>1143</v>
      </c>
      <c r="K290" t="s">
        <v>53</v>
      </c>
      <c r="L290" t="s">
        <v>29</v>
      </c>
      <c r="M290" t="s">
        <v>1144</v>
      </c>
      <c r="N290" t="s">
        <v>31</v>
      </c>
      <c r="U290" t="s">
        <v>53</v>
      </c>
    </row>
    <row r="291" spans="1:21" x14ac:dyDescent="0.25">
      <c r="A291">
        <v>284</v>
      </c>
      <c r="B291" t="s">
        <v>1145</v>
      </c>
      <c r="C291">
        <v>36</v>
      </c>
      <c r="D291" t="s">
        <v>15</v>
      </c>
      <c r="E291" t="s">
        <v>25</v>
      </c>
      <c r="F291" t="s">
        <v>1141</v>
      </c>
      <c r="G291">
        <v>1</v>
      </c>
      <c r="H291">
        <v>2015</v>
      </c>
      <c r="I291" t="s">
        <v>1146</v>
      </c>
      <c r="J291" t="s">
        <v>1147</v>
      </c>
      <c r="K291" t="s">
        <v>191</v>
      </c>
      <c r="L291" t="s">
        <v>29</v>
      </c>
      <c r="M291" t="s">
        <v>1148</v>
      </c>
      <c r="N291" t="s">
        <v>80</v>
      </c>
      <c r="U291" t="s">
        <v>191</v>
      </c>
    </row>
    <row r="292" spans="1:21" x14ac:dyDescent="0.25">
      <c r="A292">
        <v>287</v>
      </c>
      <c r="B292" t="s">
        <v>1149</v>
      </c>
      <c r="C292">
        <v>32</v>
      </c>
      <c r="D292" t="s">
        <v>15</v>
      </c>
      <c r="E292" t="s">
        <v>16</v>
      </c>
      <c r="F292" t="s">
        <v>1141</v>
      </c>
      <c r="G292">
        <v>2</v>
      </c>
      <c r="H292">
        <v>2015</v>
      </c>
      <c r="I292" t="s">
        <v>1150</v>
      </c>
      <c r="J292" t="s">
        <v>1151</v>
      </c>
      <c r="K292" t="s">
        <v>106</v>
      </c>
      <c r="L292" t="s">
        <v>29</v>
      </c>
      <c r="M292" t="s">
        <v>1152</v>
      </c>
      <c r="N292" t="s">
        <v>31</v>
      </c>
      <c r="U292" t="s">
        <v>106</v>
      </c>
    </row>
    <row r="293" spans="1:21" x14ac:dyDescent="0.25">
      <c r="A293">
        <v>290</v>
      </c>
      <c r="B293" t="s">
        <v>1153</v>
      </c>
      <c r="C293">
        <v>63</v>
      </c>
      <c r="D293" t="s">
        <v>15</v>
      </c>
      <c r="E293" t="s">
        <v>25</v>
      </c>
      <c r="F293" t="s">
        <v>1141</v>
      </c>
      <c r="G293">
        <v>2</v>
      </c>
      <c r="H293">
        <v>2015</v>
      </c>
      <c r="I293" t="s">
        <v>1154</v>
      </c>
      <c r="J293" t="s">
        <v>1155</v>
      </c>
      <c r="K293" t="s">
        <v>106</v>
      </c>
      <c r="L293" t="s">
        <v>29</v>
      </c>
      <c r="M293" t="s">
        <v>1156</v>
      </c>
      <c r="N293" t="s">
        <v>31</v>
      </c>
      <c r="U293" t="s">
        <v>106</v>
      </c>
    </row>
    <row r="294" spans="1:21" x14ac:dyDescent="0.25">
      <c r="A294">
        <v>286</v>
      </c>
      <c r="B294" t="s">
        <v>1157</v>
      </c>
      <c r="C294">
        <v>27</v>
      </c>
      <c r="D294" t="s">
        <v>15</v>
      </c>
      <c r="E294" t="s">
        <v>25</v>
      </c>
      <c r="F294" t="s">
        <v>1141</v>
      </c>
      <c r="G294">
        <v>2</v>
      </c>
      <c r="H294">
        <v>2015</v>
      </c>
      <c r="I294" t="s">
        <v>1158</v>
      </c>
      <c r="J294" t="s">
        <v>1159</v>
      </c>
      <c r="K294" t="s">
        <v>132</v>
      </c>
      <c r="L294" t="s">
        <v>29</v>
      </c>
      <c r="M294" t="s">
        <v>1160</v>
      </c>
      <c r="N294" t="s">
        <v>31</v>
      </c>
      <c r="U294" t="s">
        <v>132</v>
      </c>
    </row>
    <row r="295" spans="1:21" x14ac:dyDescent="0.25">
      <c r="A295">
        <v>288</v>
      </c>
      <c r="B295" t="s">
        <v>1161</v>
      </c>
      <c r="C295">
        <v>39</v>
      </c>
      <c r="D295" t="s">
        <v>15</v>
      </c>
      <c r="E295" t="s">
        <v>16</v>
      </c>
      <c r="F295" t="s">
        <v>1141</v>
      </c>
      <c r="G295">
        <v>2</v>
      </c>
      <c r="H295">
        <v>2015</v>
      </c>
      <c r="I295" t="s">
        <v>1162</v>
      </c>
      <c r="J295" t="s">
        <v>1163</v>
      </c>
      <c r="K295" t="s">
        <v>196</v>
      </c>
      <c r="L295" t="s">
        <v>84</v>
      </c>
      <c r="M295" t="s">
        <v>1164</v>
      </c>
      <c r="N295" t="s">
        <v>23</v>
      </c>
      <c r="U295" t="s">
        <v>196</v>
      </c>
    </row>
    <row r="296" spans="1:21" x14ac:dyDescent="0.25">
      <c r="A296">
        <v>289</v>
      </c>
      <c r="B296" t="s">
        <v>1165</v>
      </c>
      <c r="C296">
        <v>44</v>
      </c>
      <c r="D296" t="s">
        <v>15</v>
      </c>
      <c r="E296" t="s">
        <v>16</v>
      </c>
      <c r="F296" t="s">
        <v>1141</v>
      </c>
      <c r="G296">
        <v>2</v>
      </c>
      <c r="H296">
        <v>2015</v>
      </c>
      <c r="I296" t="s">
        <v>1166</v>
      </c>
      <c r="J296" t="s">
        <v>256</v>
      </c>
      <c r="K296" t="s">
        <v>58</v>
      </c>
      <c r="L296" t="s">
        <v>29</v>
      </c>
      <c r="M296" t="s">
        <v>1167</v>
      </c>
      <c r="N296" t="s">
        <v>23</v>
      </c>
      <c r="U296" t="s">
        <v>58</v>
      </c>
    </row>
    <row r="297" spans="1:21" x14ac:dyDescent="0.25">
      <c r="A297">
        <v>293</v>
      </c>
      <c r="B297" t="s">
        <v>1168</v>
      </c>
      <c r="C297">
        <v>51</v>
      </c>
      <c r="D297" t="s">
        <v>15</v>
      </c>
      <c r="E297" t="s">
        <v>25</v>
      </c>
      <c r="F297" t="s">
        <v>1141</v>
      </c>
      <c r="G297">
        <v>3</v>
      </c>
      <c r="H297">
        <v>2015</v>
      </c>
      <c r="I297" t="s">
        <v>1169</v>
      </c>
      <c r="J297" t="s">
        <v>372</v>
      </c>
      <c r="K297" t="s">
        <v>63</v>
      </c>
      <c r="L297" t="s">
        <v>29</v>
      </c>
      <c r="M297" t="s">
        <v>373</v>
      </c>
      <c r="N297" t="s">
        <v>80</v>
      </c>
      <c r="U297" t="s">
        <v>63</v>
      </c>
    </row>
    <row r="298" spans="1:21" x14ac:dyDescent="0.25">
      <c r="A298">
        <v>291</v>
      </c>
      <c r="B298" t="s">
        <v>1170</v>
      </c>
      <c r="C298">
        <v>33</v>
      </c>
      <c r="D298" t="s">
        <v>15</v>
      </c>
      <c r="E298" t="s">
        <v>25</v>
      </c>
      <c r="F298" t="s">
        <v>1141</v>
      </c>
      <c r="G298">
        <v>3</v>
      </c>
      <c r="H298">
        <v>2015</v>
      </c>
      <c r="I298" t="s">
        <v>1171</v>
      </c>
      <c r="J298" t="s">
        <v>1172</v>
      </c>
      <c r="K298" t="s">
        <v>58</v>
      </c>
      <c r="L298" t="s">
        <v>84</v>
      </c>
      <c r="M298" t="s">
        <v>1173</v>
      </c>
      <c r="N298" t="s">
        <v>23</v>
      </c>
      <c r="U298" t="s">
        <v>58</v>
      </c>
    </row>
    <row r="299" spans="1:21" x14ac:dyDescent="0.25">
      <c r="A299">
        <v>292</v>
      </c>
      <c r="B299" t="s">
        <v>1174</v>
      </c>
      <c r="C299">
        <v>38</v>
      </c>
      <c r="D299" t="s">
        <v>15</v>
      </c>
      <c r="E299" t="s">
        <v>25</v>
      </c>
      <c r="F299" t="s">
        <v>1141</v>
      </c>
      <c r="G299">
        <v>3</v>
      </c>
      <c r="H299">
        <v>2015</v>
      </c>
      <c r="I299" t="s">
        <v>1175</v>
      </c>
      <c r="J299" t="s">
        <v>1176</v>
      </c>
      <c r="K299" t="s">
        <v>209</v>
      </c>
      <c r="L299" t="s">
        <v>29</v>
      </c>
      <c r="M299" t="s">
        <v>1177</v>
      </c>
      <c r="N299" t="s">
        <v>70</v>
      </c>
      <c r="U299" t="s">
        <v>209</v>
      </c>
    </row>
    <row r="300" spans="1:21" x14ac:dyDescent="0.25">
      <c r="A300">
        <v>296</v>
      </c>
      <c r="B300" t="s">
        <v>1178</v>
      </c>
      <c r="C300">
        <v>31</v>
      </c>
      <c r="D300" t="s">
        <v>15</v>
      </c>
      <c r="E300" t="s">
        <v>16</v>
      </c>
      <c r="F300" t="s">
        <v>1141</v>
      </c>
      <c r="G300">
        <v>4</v>
      </c>
      <c r="H300">
        <v>2015</v>
      </c>
      <c r="I300" t="s">
        <v>1179</v>
      </c>
      <c r="J300" t="s">
        <v>800</v>
      </c>
      <c r="K300" t="s">
        <v>53</v>
      </c>
      <c r="L300" t="s">
        <v>29</v>
      </c>
      <c r="M300" t="s">
        <v>801</v>
      </c>
      <c r="N300" t="s">
        <v>31</v>
      </c>
      <c r="U300" t="s">
        <v>53</v>
      </c>
    </row>
    <row r="301" spans="1:21" x14ac:dyDescent="0.25">
      <c r="A301">
        <v>294</v>
      </c>
      <c r="B301" t="s">
        <v>1180</v>
      </c>
      <c r="C301">
        <v>17</v>
      </c>
      <c r="D301" t="s">
        <v>15</v>
      </c>
      <c r="E301" t="s">
        <v>16</v>
      </c>
      <c r="F301" t="s">
        <v>1141</v>
      </c>
      <c r="G301">
        <v>4</v>
      </c>
      <c r="H301">
        <v>2015</v>
      </c>
      <c r="I301" t="s">
        <v>1181</v>
      </c>
      <c r="J301" t="s">
        <v>1182</v>
      </c>
      <c r="K301" t="s">
        <v>106</v>
      </c>
      <c r="L301" t="s">
        <v>29</v>
      </c>
      <c r="M301" t="s">
        <v>1183</v>
      </c>
      <c r="N301" t="s">
        <v>31</v>
      </c>
      <c r="U301" t="s">
        <v>106</v>
      </c>
    </row>
    <row r="302" spans="1:21" x14ac:dyDescent="0.25">
      <c r="A302">
        <v>297</v>
      </c>
      <c r="B302" t="s">
        <v>1184</v>
      </c>
      <c r="C302">
        <v>34</v>
      </c>
      <c r="D302" t="s">
        <v>15</v>
      </c>
      <c r="E302" t="s">
        <v>25</v>
      </c>
      <c r="F302" t="s">
        <v>1141</v>
      </c>
      <c r="G302">
        <v>4</v>
      </c>
      <c r="H302">
        <v>2015</v>
      </c>
      <c r="I302" t="s">
        <v>1185</v>
      </c>
      <c r="J302" t="s">
        <v>1186</v>
      </c>
      <c r="K302" t="s">
        <v>172</v>
      </c>
      <c r="L302" t="s">
        <v>29</v>
      </c>
      <c r="M302" t="s">
        <v>1187</v>
      </c>
      <c r="N302" t="s">
        <v>31</v>
      </c>
      <c r="U302" t="s">
        <v>172</v>
      </c>
    </row>
    <row r="303" spans="1:21" x14ac:dyDescent="0.25">
      <c r="A303">
        <v>298</v>
      </c>
      <c r="B303" t="s">
        <v>1188</v>
      </c>
      <c r="C303">
        <v>50</v>
      </c>
      <c r="D303" t="s">
        <v>15</v>
      </c>
      <c r="E303" t="s">
        <v>16</v>
      </c>
      <c r="F303" t="s">
        <v>1141</v>
      </c>
      <c r="G303">
        <v>4</v>
      </c>
      <c r="H303">
        <v>2015</v>
      </c>
      <c r="I303" t="s">
        <v>1189</v>
      </c>
      <c r="J303" t="s">
        <v>1190</v>
      </c>
      <c r="K303" t="s">
        <v>710</v>
      </c>
      <c r="L303" t="s">
        <v>29</v>
      </c>
      <c r="M303" t="s">
        <v>1191</v>
      </c>
      <c r="N303" t="s">
        <v>23</v>
      </c>
      <c r="U303" t="s">
        <v>710</v>
      </c>
    </row>
    <row r="304" spans="1:21" x14ac:dyDescent="0.25">
      <c r="A304">
        <v>295</v>
      </c>
      <c r="B304" t="s">
        <v>1192</v>
      </c>
      <c r="C304">
        <v>28</v>
      </c>
      <c r="D304" t="s">
        <v>15</v>
      </c>
      <c r="E304" t="s">
        <v>370</v>
      </c>
      <c r="F304" t="s">
        <v>1141</v>
      </c>
      <c r="G304">
        <v>4</v>
      </c>
      <c r="H304">
        <v>2015</v>
      </c>
      <c r="I304" t="s">
        <v>1193</v>
      </c>
      <c r="J304" t="s">
        <v>1194</v>
      </c>
      <c r="K304" t="s">
        <v>36</v>
      </c>
      <c r="L304" t="s">
        <v>84</v>
      </c>
      <c r="M304" t="s">
        <v>1195</v>
      </c>
      <c r="N304" t="s">
        <v>23</v>
      </c>
      <c r="U304" t="s">
        <v>36</v>
      </c>
    </row>
    <row r="305" spans="1:21" x14ac:dyDescent="0.25">
      <c r="A305">
        <v>302</v>
      </c>
      <c r="B305" t="s">
        <v>1196</v>
      </c>
      <c r="C305">
        <v>56</v>
      </c>
      <c r="D305" t="s">
        <v>15</v>
      </c>
      <c r="E305" t="s">
        <v>25</v>
      </c>
      <c r="F305" t="s">
        <v>1141</v>
      </c>
      <c r="G305">
        <v>6</v>
      </c>
      <c r="H305">
        <v>2015</v>
      </c>
      <c r="I305" t="s">
        <v>1197</v>
      </c>
      <c r="J305" t="s">
        <v>1198</v>
      </c>
      <c r="K305" t="s">
        <v>53</v>
      </c>
      <c r="L305" t="s">
        <v>29</v>
      </c>
      <c r="M305" t="s">
        <v>1199</v>
      </c>
      <c r="N305" t="s">
        <v>23</v>
      </c>
      <c r="U305" t="s">
        <v>53</v>
      </c>
    </row>
    <row r="306" spans="1:21" x14ac:dyDescent="0.25">
      <c r="A306">
        <v>301</v>
      </c>
      <c r="B306" t="s">
        <v>1200</v>
      </c>
      <c r="C306">
        <v>33</v>
      </c>
      <c r="D306" t="s">
        <v>15</v>
      </c>
      <c r="E306" t="s">
        <v>25</v>
      </c>
      <c r="F306" t="s">
        <v>1141</v>
      </c>
      <c r="G306">
        <v>6</v>
      </c>
      <c r="H306">
        <v>2015</v>
      </c>
      <c r="I306" t="s">
        <v>1201</v>
      </c>
      <c r="J306" t="s">
        <v>1202</v>
      </c>
      <c r="K306" t="s">
        <v>322</v>
      </c>
      <c r="L306" t="s">
        <v>29</v>
      </c>
      <c r="M306" t="s">
        <v>1203</v>
      </c>
      <c r="N306" t="s">
        <v>23</v>
      </c>
      <c r="U306" t="s">
        <v>322</v>
      </c>
    </row>
    <row r="307" spans="1:21" x14ac:dyDescent="0.25">
      <c r="A307">
        <v>419</v>
      </c>
      <c r="B307" t="s">
        <v>1204</v>
      </c>
      <c r="C307">
        <v>31</v>
      </c>
      <c r="D307" t="s">
        <v>15</v>
      </c>
      <c r="E307" t="s">
        <v>25</v>
      </c>
      <c r="F307" t="s">
        <v>1141</v>
      </c>
      <c r="G307">
        <v>6</v>
      </c>
      <c r="H307">
        <v>2015</v>
      </c>
      <c r="I307" t="s">
        <v>1205</v>
      </c>
      <c r="J307" t="s">
        <v>1206</v>
      </c>
      <c r="K307" t="s">
        <v>335</v>
      </c>
      <c r="L307" t="s">
        <v>29</v>
      </c>
      <c r="M307" t="s">
        <v>1207</v>
      </c>
      <c r="N307" t="s">
        <v>31</v>
      </c>
      <c r="U307" t="s">
        <v>335</v>
      </c>
    </row>
    <row r="308" spans="1:21" x14ac:dyDescent="0.25">
      <c r="A308">
        <v>299</v>
      </c>
      <c r="B308" t="s">
        <v>1208</v>
      </c>
      <c r="C308">
        <v>23</v>
      </c>
      <c r="D308" t="s">
        <v>15</v>
      </c>
      <c r="E308" t="s">
        <v>25</v>
      </c>
      <c r="F308" t="s">
        <v>1141</v>
      </c>
      <c r="G308">
        <v>6</v>
      </c>
      <c r="H308">
        <v>2015</v>
      </c>
      <c r="I308" t="s">
        <v>1209</v>
      </c>
      <c r="J308" t="s">
        <v>221</v>
      </c>
      <c r="K308" t="s">
        <v>222</v>
      </c>
      <c r="L308" t="s">
        <v>29</v>
      </c>
      <c r="M308" t="s">
        <v>223</v>
      </c>
      <c r="N308" t="s">
        <v>31</v>
      </c>
      <c r="U308" t="s">
        <v>222</v>
      </c>
    </row>
    <row r="309" spans="1:21" x14ac:dyDescent="0.25">
      <c r="A309">
        <v>300</v>
      </c>
      <c r="B309" t="s">
        <v>1210</v>
      </c>
      <c r="C309">
        <v>25</v>
      </c>
      <c r="D309" t="s">
        <v>15</v>
      </c>
      <c r="E309" t="s">
        <v>16</v>
      </c>
      <c r="F309" t="s">
        <v>1141</v>
      </c>
      <c r="G309">
        <v>6</v>
      </c>
      <c r="H309">
        <v>2015</v>
      </c>
      <c r="I309" t="s">
        <v>1211</v>
      </c>
      <c r="J309" t="s">
        <v>1212</v>
      </c>
      <c r="K309" t="s">
        <v>132</v>
      </c>
      <c r="L309" t="s">
        <v>29</v>
      </c>
      <c r="M309" t="s">
        <v>992</v>
      </c>
      <c r="N309" t="s">
        <v>31</v>
      </c>
      <c r="U309" t="s">
        <v>132</v>
      </c>
    </row>
    <row r="310" spans="1:21" x14ac:dyDescent="0.25">
      <c r="A310">
        <v>303</v>
      </c>
      <c r="B310" t="s">
        <v>1213</v>
      </c>
      <c r="C310">
        <v>32</v>
      </c>
      <c r="D310" t="s">
        <v>15</v>
      </c>
      <c r="E310" t="s">
        <v>25</v>
      </c>
      <c r="F310" t="s">
        <v>1141</v>
      </c>
      <c r="G310">
        <v>7</v>
      </c>
      <c r="H310">
        <v>2015</v>
      </c>
      <c r="I310" t="s">
        <v>1214</v>
      </c>
      <c r="J310" t="s">
        <v>1215</v>
      </c>
      <c r="K310" t="s">
        <v>58</v>
      </c>
      <c r="L310" t="s">
        <v>29</v>
      </c>
      <c r="M310" t="s">
        <v>1216</v>
      </c>
      <c r="N310" t="s">
        <v>31</v>
      </c>
      <c r="U310" t="s">
        <v>58</v>
      </c>
    </row>
    <row r="311" spans="1:21" x14ac:dyDescent="0.25">
      <c r="A311">
        <v>304</v>
      </c>
      <c r="B311" t="s">
        <v>1217</v>
      </c>
      <c r="C311">
        <v>28</v>
      </c>
      <c r="D311" t="s">
        <v>15</v>
      </c>
      <c r="E311" t="s">
        <v>25</v>
      </c>
      <c r="F311" t="s">
        <v>1141</v>
      </c>
      <c r="G311">
        <v>8</v>
      </c>
      <c r="H311">
        <v>2015</v>
      </c>
      <c r="I311" t="s">
        <v>1218</v>
      </c>
      <c r="J311" t="s">
        <v>1219</v>
      </c>
      <c r="K311" t="s">
        <v>53</v>
      </c>
      <c r="L311" t="s">
        <v>29</v>
      </c>
      <c r="M311" t="s">
        <v>1220</v>
      </c>
      <c r="N311" t="s">
        <v>80</v>
      </c>
      <c r="U311" t="s">
        <v>53</v>
      </c>
    </row>
    <row r="312" spans="1:21" x14ac:dyDescent="0.25">
      <c r="A312">
        <v>305</v>
      </c>
      <c r="B312" t="s">
        <v>1221</v>
      </c>
      <c r="C312">
        <v>39</v>
      </c>
      <c r="D312" t="s">
        <v>15</v>
      </c>
      <c r="E312" t="s">
        <v>45</v>
      </c>
      <c r="F312" t="s">
        <v>1141</v>
      </c>
      <c r="G312">
        <v>8</v>
      </c>
      <c r="H312">
        <v>2015</v>
      </c>
      <c r="I312" t="s">
        <v>1222</v>
      </c>
      <c r="J312" t="s">
        <v>83</v>
      </c>
      <c r="K312" t="s">
        <v>53</v>
      </c>
      <c r="L312" t="s">
        <v>29</v>
      </c>
      <c r="M312" t="s">
        <v>268</v>
      </c>
      <c r="N312" t="s">
        <v>31</v>
      </c>
      <c r="U312" t="s">
        <v>53</v>
      </c>
    </row>
    <row r="313" spans="1:21" x14ac:dyDescent="0.25">
      <c r="A313">
        <v>308</v>
      </c>
      <c r="B313" t="s">
        <v>1223</v>
      </c>
      <c r="C313">
        <v>57</v>
      </c>
      <c r="D313" t="s">
        <v>15</v>
      </c>
      <c r="E313" t="s">
        <v>25</v>
      </c>
      <c r="F313" t="s">
        <v>1141</v>
      </c>
      <c r="G313">
        <v>8</v>
      </c>
      <c r="H313">
        <v>2015</v>
      </c>
      <c r="I313" t="s">
        <v>1224</v>
      </c>
      <c r="J313" t="s">
        <v>1225</v>
      </c>
      <c r="K313" t="s">
        <v>53</v>
      </c>
      <c r="L313" t="s">
        <v>84</v>
      </c>
      <c r="M313" t="s">
        <v>353</v>
      </c>
      <c r="N313" t="s">
        <v>23</v>
      </c>
      <c r="U313" t="s">
        <v>53</v>
      </c>
    </row>
    <row r="314" spans="1:21" x14ac:dyDescent="0.25">
      <c r="A314">
        <v>306</v>
      </c>
      <c r="B314" t="s">
        <v>1226</v>
      </c>
      <c r="C314">
        <v>42</v>
      </c>
      <c r="D314" t="s">
        <v>15</v>
      </c>
      <c r="E314" t="s">
        <v>16</v>
      </c>
      <c r="F314" t="s">
        <v>1141</v>
      </c>
      <c r="G314">
        <v>8</v>
      </c>
      <c r="H314">
        <v>2015</v>
      </c>
      <c r="I314" t="s">
        <v>1227</v>
      </c>
      <c r="J314" t="s">
        <v>1228</v>
      </c>
      <c r="K314" t="s">
        <v>20</v>
      </c>
      <c r="L314" t="s">
        <v>29</v>
      </c>
      <c r="M314" t="s">
        <v>1229</v>
      </c>
      <c r="N314" t="s">
        <v>108</v>
      </c>
      <c r="U314" t="s">
        <v>20</v>
      </c>
    </row>
    <row r="315" spans="1:21" x14ac:dyDescent="0.25">
      <c r="A315">
        <v>307</v>
      </c>
      <c r="B315" t="s">
        <v>1230</v>
      </c>
      <c r="C315">
        <v>54</v>
      </c>
      <c r="D315" t="s">
        <v>15</v>
      </c>
      <c r="E315" t="s">
        <v>25</v>
      </c>
      <c r="F315" t="s">
        <v>1141</v>
      </c>
      <c r="G315">
        <v>8</v>
      </c>
      <c r="H315">
        <v>2015</v>
      </c>
      <c r="I315" t="s">
        <v>1231</v>
      </c>
      <c r="J315" t="s">
        <v>1232</v>
      </c>
      <c r="K315" t="s">
        <v>58</v>
      </c>
      <c r="L315" t="s">
        <v>29</v>
      </c>
      <c r="M315" t="s">
        <v>1233</v>
      </c>
      <c r="N315" t="s">
        <v>108</v>
      </c>
      <c r="U315" t="s">
        <v>58</v>
      </c>
    </row>
    <row r="316" spans="1:21" x14ac:dyDescent="0.25">
      <c r="A316">
        <v>309</v>
      </c>
      <c r="B316" t="s">
        <v>1234</v>
      </c>
      <c r="C316">
        <v>60</v>
      </c>
      <c r="D316" t="s">
        <v>15</v>
      </c>
      <c r="E316" t="s">
        <v>25</v>
      </c>
      <c r="F316" t="s">
        <v>1141</v>
      </c>
      <c r="G316">
        <v>8</v>
      </c>
      <c r="H316">
        <v>2015</v>
      </c>
      <c r="I316" t="s">
        <v>1235</v>
      </c>
      <c r="J316" t="s">
        <v>901</v>
      </c>
      <c r="K316" t="s">
        <v>122</v>
      </c>
      <c r="L316" t="s">
        <v>29</v>
      </c>
      <c r="M316" t="s">
        <v>902</v>
      </c>
      <c r="N316" t="s">
        <v>31</v>
      </c>
      <c r="U316" t="s">
        <v>122</v>
      </c>
    </row>
    <row r="317" spans="1:21" x14ac:dyDescent="0.25">
      <c r="A317">
        <v>553</v>
      </c>
      <c r="B317" t="s">
        <v>1236</v>
      </c>
      <c r="C317">
        <v>25</v>
      </c>
      <c r="D317" t="s">
        <v>15</v>
      </c>
      <c r="E317" t="s">
        <v>25</v>
      </c>
      <c r="F317" t="s">
        <v>1141</v>
      </c>
      <c r="G317">
        <v>8</v>
      </c>
      <c r="H317">
        <v>2015</v>
      </c>
      <c r="I317" t="s">
        <v>1237</v>
      </c>
      <c r="J317" t="s">
        <v>1238</v>
      </c>
      <c r="K317" t="s">
        <v>36</v>
      </c>
      <c r="L317" t="s">
        <v>21</v>
      </c>
      <c r="M317" t="s">
        <v>1239</v>
      </c>
      <c r="N317" t="s">
        <v>23</v>
      </c>
      <c r="U317" t="s">
        <v>36</v>
      </c>
    </row>
    <row r="318" spans="1:21" x14ac:dyDescent="0.25">
      <c r="A318">
        <v>310</v>
      </c>
      <c r="B318" t="s">
        <v>1240</v>
      </c>
      <c r="C318">
        <v>22</v>
      </c>
      <c r="D318" t="s">
        <v>15</v>
      </c>
      <c r="E318" t="s">
        <v>25</v>
      </c>
      <c r="F318" t="s">
        <v>1141</v>
      </c>
      <c r="G318">
        <v>9</v>
      </c>
      <c r="H318">
        <v>2015</v>
      </c>
      <c r="I318" t="s">
        <v>1241</v>
      </c>
      <c r="J318" t="s">
        <v>1242</v>
      </c>
      <c r="K318" t="s">
        <v>322</v>
      </c>
      <c r="L318" t="s">
        <v>29</v>
      </c>
      <c r="M318" t="s">
        <v>1243</v>
      </c>
      <c r="N318" t="s">
        <v>70</v>
      </c>
      <c r="U318" t="s">
        <v>322</v>
      </c>
    </row>
    <row r="319" spans="1:21" x14ac:dyDescent="0.25">
      <c r="A319">
        <v>417</v>
      </c>
      <c r="B319" t="s">
        <v>1244</v>
      </c>
      <c r="C319">
        <v>29</v>
      </c>
      <c r="D319" t="s">
        <v>15</v>
      </c>
      <c r="E319" t="s">
        <v>16</v>
      </c>
      <c r="F319" t="s">
        <v>1141</v>
      </c>
      <c r="G319">
        <v>9</v>
      </c>
      <c r="H319">
        <v>2015</v>
      </c>
      <c r="I319" t="s">
        <v>1245</v>
      </c>
      <c r="J319" t="s">
        <v>1246</v>
      </c>
      <c r="K319" t="s">
        <v>222</v>
      </c>
      <c r="L319" t="s">
        <v>29</v>
      </c>
      <c r="M319" t="s">
        <v>1247</v>
      </c>
      <c r="N319" t="s">
        <v>31</v>
      </c>
      <c r="U319" t="s">
        <v>222</v>
      </c>
    </row>
    <row r="320" spans="1:21" x14ac:dyDescent="0.25">
      <c r="A320">
        <v>312</v>
      </c>
      <c r="B320" t="s">
        <v>1248</v>
      </c>
      <c r="C320">
        <v>31</v>
      </c>
      <c r="D320" t="s">
        <v>15</v>
      </c>
      <c r="E320" t="s">
        <v>25</v>
      </c>
      <c r="F320" t="s">
        <v>1141</v>
      </c>
      <c r="G320">
        <v>9</v>
      </c>
      <c r="H320">
        <v>2015</v>
      </c>
      <c r="I320" t="s">
        <v>1249</v>
      </c>
      <c r="J320" t="s">
        <v>1250</v>
      </c>
      <c r="K320" t="s">
        <v>74</v>
      </c>
      <c r="L320" t="s">
        <v>29</v>
      </c>
      <c r="M320" t="s">
        <v>562</v>
      </c>
      <c r="N320" t="s">
        <v>31</v>
      </c>
      <c r="U320" t="s">
        <v>74</v>
      </c>
    </row>
    <row r="321" spans="1:21" x14ac:dyDescent="0.25">
      <c r="A321">
        <v>311</v>
      </c>
      <c r="B321" t="s">
        <v>1251</v>
      </c>
      <c r="C321">
        <v>28</v>
      </c>
      <c r="D321" t="s">
        <v>15</v>
      </c>
      <c r="E321" t="s">
        <v>25</v>
      </c>
      <c r="F321" t="s">
        <v>1141</v>
      </c>
      <c r="G321">
        <v>9</v>
      </c>
      <c r="H321">
        <v>2015</v>
      </c>
      <c r="I321" t="s">
        <v>1252</v>
      </c>
      <c r="J321" t="s">
        <v>1253</v>
      </c>
      <c r="K321" t="s">
        <v>710</v>
      </c>
      <c r="L321" t="s">
        <v>29</v>
      </c>
      <c r="M321" t="s">
        <v>1254</v>
      </c>
      <c r="N321" t="s">
        <v>31</v>
      </c>
      <c r="U321" t="s">
        <v>710</v>
      </c>
    </row>
    <row r="322" spans="1:21" x14ac:dyDescent="0.25">
      <c r="A322">
        <v>313</v>
      </c>
      <c r="B322" t="s">
        <v>1255</v>
      </c>
      <c r="C322">
        <v>21</v>
      </c>
      <c r="D322" t="s">
        <v>15</v>
      </c>
      <c r="E322" t="s">
        <v>45</v>
      </c>
      <c r="F322" t="s">
        <v>1141</v>
      </c>
      <c r="G322">
        <v>10</v>
      </c>
      <c r="H322">
        <v>2015</v>
      </c>
      <c r="I322" t="s">
        <v>1256</v>
      </c>
      <c r="J322" t="s">
        <v>1257</v>
      </c>
      <c r="K322" t="s">
        <v>53</v>
      </c>
      <c r="L322" t="s">
        <v>29</v>
      </c>
      <c r="M322" t="s">
        <v>1258</v>
      </c>
      <c r="N322" t="s">
        <v>80</v>
      </c>
      <c r="U322" t="s">
        <v>53</v>
      </c>
    </row>
    <row r="323" spans="1:21" x14ac:dyDescent="0.25">
      <c r="A323">
        <v>314</v>
      </c>
      <c r="B323" t="s">
        <v>1259</v>
      </c>
      <c r="C323">
        <v>38</v>
      </c>
      <c r="D323" t="s">
        <v>15</v>
      </c>
      <c r="E323" t="s">
        <v>25</v>
      </c>
      <c r="F323" t="s">
        <v>1141</v>
      </c>
      <c r="G323">
        <v>10</v>
      </c>
      <c r="H323">
        <v>2015</v>
      </c>
      <c r="I323" t="s">
        <v>1260</v>
      </c>
      <c r="J323" t="s">
        <v>1261</v>
      </c>
      <c r="K323" t="s">
        <v>48</v>
      </c>
      <c r="L323" t="s">
        <v>29</v>
      </c>
      <c r="M323" t="s">
        <v>1262</v>
      </c>
      <c r="N323" t="s">
        <v>31</v>
      </c>
      <c r="U323" t="s">
        <v>48</v>
      </c>
    </row>
    <row r="324" spans="1:21" x14ac:dyDescent="0.25">
      <c r="A324">
        <v>487</v>
      </c>
      <c r="B324" t="s">
        <v>1263</v>
      </c>
      <c r="C324">
        <v>66</v>
      </c>
      <c r="D324" t="s">
        <v>15</v>
      </c>
      <c r="E324" t="s">
        <v>25</v>
      </c>
      <c r="F324" t="s">
        <v>1141</v>
      </c>
      <c r="G324">
        <v>11</v>
      </c>
      <c r="H324">
        <v>2015</v>
      </c>
      <c r="I324" t="s">
        <v>1264</v>
      </c>
      <c r="J324" t="s">
        <v>1265</v>
      </c>
      <c r="K324" t="s">
        <v>58</v>
      </c>
      <c r="L324" t="s">
        <v>29</v>
      </c>
      <c r="M324" t="s">
        <v>1266</v>
      </c>
      <c r="N324" t="s">
        <v>31</v>
      </c>
      <c r="U324" t="s">
        <v>58</v>
      </c>
    </row>
    <row r="325" spans="1:21" x14ac:dyDescent="0.25">
      <c r="A325">
        <v>316</v>
      </c>
      <c r="B325" t="s">
        <v>1267</v>
      </c>
      <c r="C325">
        <v>36</v>
      </c>
      <c r="D325" t="s">
        <v>15</v>
      </c>
      <c r="E325" t="s">
        <v>16</v>
      </c>
      <c r="F325" t="s">
        <v>1141</v>
      </c>
      <c r="G325">
        <v>12</v>
      </c>
      <c r="H325">
        <v>2015</v>
      </c>
      <c r="I325" t="s">
        <v>1268</v>
      </c>
      <c r="J325" t="s">
        <v>221</v>
      </c>
      <c r="K325" t="s">
        <v>222</v>
      </c>
      <c r="L325" t="s">
        <v>29</v>
      </c>
      <c r="M325" t="s">
        <v>223</v>
      </c>
      <c r="N325" t="s">
        <v>31</v>
      </c>
      <c r="U325" t="s">
        <v>222</v>
      </c>
    </row>
    <row r="326" spans="1:21" x14ac:dyDescent="0.25">
      <c r="A326">
        <v>421</v>
      </c>
      <c r="B326" t="s">
        <v>1269</v>
      </c>
      <c r="C326">
        <v>25</v>
      </c>
      <c r="D326" t="s">
        <v>15</v>
      </c>
      <c r="E326" t="s">
        <v>16</v>
      </c>
      <c r="F326" t="s">
        <v>1141</v>
      </c>
      <c r="G326">
        <v>12</v>
      </c>
      <c r="H326">
        <v>2015</v>
      </c>
      <c r="I326" t="s">
        <v>1270</v>
      </c>
      <c r="J326" t="s">
        <v>339</v>
      </c>
      <c r="K326" t="s">
        <v>340</v>
      </c>
      <c r="L326" t="s">
        <v>21</v>
      </c>
      <c r="M326" t="s">
        <v>341</v>
      </c>
      <c r="N326" t="s">
        <v>23</v>
      </c>
      <c r="U326" t="s">
        <v>340</v>
      </c>
    </row>
    <row r="327" spans="1:21" x14ac:dyDescent="0.25">
      <c r="A327">
        <v>315</v>
      </c>
      <c r="B327" t="s">
        <v>1271</v>
      </c>
      <c r="C327">
        <v>32</v>
      </c>
      <c r="D327" t="s">
        <v>15</v>
      </c>
      <c r="E327" t="s">
        <v>25</v>
      </c>
      <c r="F327" t="s">
        <v>1141</v>
      </c>
      <c r="G327">
        <v>12</v>
      </c>
      <c r="H327">
        <v>2015</v>
      </c>
      <c r="I327" t="s">
        <v>1272</v>
      </c>
      <c r="J327" t="s">
        <v>1273</v>
      </c>
      <c r="K327" t="s">
        <v>502</v>
      </c>
      <c r="L327" t="s">
        <v>29</v>
      </c>
      <c r="M327" t="s">
        <v>1274</v>
      </c>
      <c r="N327" t="s">
        <v>31</v>
      </c>
      <c r="U327" t="s">
        <v>502</v>
      </c>
    </row>
    <row r="328" spans="1:21" x14ac:dyDescent="0.25">
      <c r="A328">
        <v>317</v>
      </c>
      <c r="B328" t="s">
        <v>1275</v>
      </c>
      <c r="C328">
        <v>83</v>
      </c>
      <c r="D328" t="s">
        <v>15</v>
      </c>
      <c r="E328" t="s">
        <v>25</v>
      </c>
      <c r="F328" t="s">
        <v>1141</v>
      </c>
      <c r="G328">
        <v>12</v>
      </c>
      <c r="H328">
        <v>2015</v>
      </c>
      <c r="I328" t="s">
        <v>1276</v>
      </c>
      <c r="J328" t="s">
        <v>1277</v>
      </c>
      <c r="K328" t="s">
        <v>58</v>
      </c>
      <c r="L328" t="s">
        <v>29</v>
      </c>
      <c r="M328" t="s">
        <v>494</v>
      </c>
      <c r="N328" t="s">
        <v>70</v>
      </c>
      <c r="U328" t="s">
        <v>58</v>
      </c>
    </row>
    <row r="329" spans="1:21" x14ac:dyDescent="0.25">
      <c r="A329">
        <v>319</v>
      </c>
      <c r="B329" t="s">
        <v>1278</v>
      </c>
      <c r="C329">
        <v>27</v>
      </c>
      <c r="D329" t="s">
        <v>15</v>
      </c>
      <c r="E329" t="s">
        <v>45</v>
      </c>
      <c r="F329" t="s">
        <v>1141</v>
      </c>
      <c r="G329">
        <v>13</v>
      </c>
      <c r="H329">
        <v>2015</v>
      </c>
      <c r="I329" t="s">
        <v>1279</v>
      </c>
      <c r="J329" t="s">
        <v>1280</v>
      </c>
      <c r="K329" t="s">
        <v>106</v>
      </c>
      <c r="L329" t="s">
        <v>29</v>
      </c>
      <c r="M329" t="s">
        <v>1281</v>
      </c>
      <c r="N329" t="s">
        <v>31</v>
      </c>
      <c r="U329" t="s">
        <v>106</v>
      </c>
    </row>
    <row r="330" spans="1:21" x14ac:dyDescent="0.25">
      <c r="A330">
        <v>318</v>
      </c>
      <c r="B330" t="s">
        <v>1282</v>
      </c>
      <c r="C330">
        <v>24</v>
      </c>
      <c r="D330" t="s">
        <v>15</v>
      </c>
      <c r="E330" t="s">
        <v>45</v>
      </c>
      <c r="F330" t="s">
        <v>1141</v>
      </c>
      <c r="G330">
        <v>13</v>
      </c>
      <c r="H330">
        <v>2015</v>
      </c>
      <c r="I330" t="s">
        <v>1283</v>
      </c>
      <c r="J330" t="s">
        <v>260</v>
      </c>
      <c r="K330" t="s">
        <v>122</v>
      </c>
      <c r="L330" t="s">
        <v>29</v>
      </c>
      <c r="M330" t="s">
        <v>261</v>
      </c>
      <c r="N330" t="s">
        <v>70</v>
      </c>
      <c r="U330" t="s">
        <v>122</v>
      </c>
    </row>
    <row r="331" spans="1:21" x14ac:dyDescent="0.25">
      <c r="A331">
        <v>320</v>
      </c>
      <c r="B331" t="s">
        <v>1284</v>
      </c>
      <c r="C331">
        <v>31</v>
      </c>
      <c r="D331" t="s">
        <v>15</v>
      </c>
      <c r="E331" t="s">
        <v>25</v>
      </c>
      <c r="F331" t="s">
        <v>1141</v>
      </c>
      <c r="G331">
        <v>14</v>
      </c>
      <c r="H331">
        <v>2015</v>
      </c>
      <c r="I331" t="s">
        <v>1285</v>
      </c>
      <c r="J331" t="s">
        <v>1286</v>
      </c>
      <c r="K331" t="s">
        <v>127</v>
      </c>
      <c r="L331" t="s">
        <v>29</v>
      </c>
      <c r="M331" t="s">
        <v>1287</v>
      </c>
      <c r="N331" t="s">
        <v>70</v>
      </c>
      <c r="U331" t="s">
        <v>127</v>
      </c>
    </row>
    <row r="332" spans="1:21" x14ac:dyDescent="0.25">
      <c r="A332">
        <v>321</v>
      </c>
      <c r="B332" t="s">
        <v>1288</v>
      </c>
      <c r="C332">
        <v>52</v>
      </c>
      <c r="D332" t="s">
        <v>15</v>
      </c>
      <c r="E332" t="s">
        <v>16</v>
      </c>
      <c r="F332" t="s">
        <v>1141</v>
      </c>
      <c r="G332">
        <v>14</v>
      </c>
      <c r="H332">
        <v>2015</v>
      </c>
      <c r="I332" t="s">
        <v>1289</v>
      </c>
      <c r="J332" t="s">
        <v>1290</v>
      </c>
      <c r="K332" t="s">
        <v>196</v>
      </c>
      <c r="L332" t="s">
        <v>21</v>
      </c>
      <c r="M332" t="s">
        <v>1291</v>
      </c>
      <c r="N332" t="s">
        <v>70</v>
      </c>
      <c r="U332" t="s">
        <v>196</v>
      </c>
    </row>
    <row r="333" spans="1:21" x14ac:dyDescent="0.25">
      <c r="A333">
        <v>496</v>
      </c>
      <c r="B333" t="s">
        <v>1292</v>
      </c>
      <c r="C333">
        <v>26</v>
      </c>
      <c r="D333" t="s">
        <v>15</v>
      </c>
      <c r="E333" t="s">
        <v>16</v>
      </c>
      <c r="F333" t="s">
        <v>1141</v>
      </c>
      <c r="G333">
        <v>14</v>
      </c>
      <c r="H333">
        <v>2015</v>
      </c>
      <c r="I333" t="s">
        <v>1293</v>
      </c>
      <c r="J333" t="s">
        <v>521</v>
      </c>
      <c r="K333" t="s">
        <v>122</v>
      </c>
      <c r="L333" t="s">
        <v>29</v>
      </c>
      <c r="M333" t="s">
        <v>1294</v>
      </c>
      <c r="N333" t="s">
        <v>237</v>
      </c>
      <c r="U333" t="s">
        <v>122</v>
      </c>
    </row>
    <row r="334" spans="1:21" x14ac:dyDescent="0.25">
      <c r="A334">
        <v>323</v>
      </c>
      <c r="B334" t="s">
        <v>1295</v>
      </c>
      <c r="C334">
        <v>28</v>
      </c>
      <c r="D334" t="s">
        <v>15</v>
      </c>
      <c r="E334" t="s">
        <v>25</v>
      </c>
      <c r="F334" t="s">
        <v>1141</v>
      </c>
      <c r="G334">
        <v>15</v>
      </c>
      <c r="H334">
        <v>2015</v>
      </c>
      <c r="I334" t="s">
        <v>1296</v>
      </c>
      <c r="J334" t="s">
        <v>1297</v>
      </c>
      <c r="K334" t="s">
        <v>53</v>
      </c>
      <c r="L334" t="s">
        <v>21</v>
      </c>
      <c r="M334" t="s">
        <v>1298</v>
      </c>
      <c r="N334" t="s">
        <v>23</v>
      </c>
      <c r="U334" t="s">
        <v>53</v>
      </c>
    </row>
    <row r="335" spans="1:21" x14ac:dyDescent="0.25">
      <c r="A335">
        <v>326</v>
      </c>
      <c r="B335" t="s">
        <v>1299</v>
      </c>
      <c r="C335">
        <v>52</v>
      </c>
      <c r="D335" t="s">
        <v>15</v>
      </c>
      <c r="E335" t="s">
        <v>45</v>
      </c>
      <c r="F335" t="s">
        <v>1141</v>
      </c>
      <c r="G335">
        <v>15</v>
      </c>
      <c r="H335">
        <v>2015</v>
      </c>
      <c r="I335" t="s">
        <v>1300</v>
      </c>
      <c r="J335" t="s">
        <v>883</v>
      </c>
      <c r="K335" t="s">
        <v>53</v>
      </c>
      <c r="L335" t="s">
        <v>29</v>
      </c>
      <c r="M335" t="s">
        <v>1301</v>
      </c>
      <c r="N335" t="s">
        <v>55</v>
      </c>
      <c r="U335" t="s">
        <v>53</v>
      </c>
    </row>
    <row r="336" spans="1:21" x14ac:dyDescent="0.25">
      <c r="A336">
        <v>327</v>
      </c>
      <c r="B336" t="s">
        <v>1302</v>
      </c>
      <c r="C336">
        <v>72</v>
      </c>
      <c r="D336" t="s">
        <v>15</v>
      </c>
      <c r="E336" t="s">
        <v>25</v>
      </c>
      <c r="F336" t="s">
        <v>1141</v>
      </c>
      <c r="G336">
        <v>15</v>
      </c>
      <c r="H336">
        <v>2015</v>
      </c>
      <c r="I336" t="s">
        <v>1303</v>
      </c>
      <c r="J336" t="s">
        <v>1304</v>
      </c>
      <c r="K336" t="s">
        <v>68</v>
      </c>
      <c r="L336" t="s">
        <v>29</v>
      </c>
      <c r="M336" t="s">
        <v>1305</v>
      </c>
      <c r="N336" t="s">
        <v>31</v>
      </c>
      <c r="U336" t="s">
        <v>68</v>
      </c>
    </row>
    <row r="337" spans="1:21" x14ac:dyDescent="0.25">
      <c r="A337">
        <v>322</v>
      </c>
      <c r="B337" t="s">
        <v>1306</v>
      </c>
      <c r="C337">
        <v>22</v>
      </c>
      <c r="D337" t="s">
        <v>15</v>
      </c>
      <c r="E337" t="s">
        <v>16</v>
      </c>
      <c r="F337" t="s">
        <v>1141</v>
      </c>
      <c r="G337">
        <v>15</v>
      </c>
      <c r="H337">
        <v>2015</v>
      </c>
      <c r="I337" t="s">
        <v>1307</v>
      </c>
      <c r="J337" t="s">
        <v>1308</v>
      </c>
      <c r="K337" t="s">
        <v>322</v>
      </c>
      <c r="L337" t="s">
        <v>29</v>
      </c>
      <c r="M337" t="s">
        <v>1309</v>
      </c>
      <c r="N337" t="s">
        <v>31</v>
      </c>
      <c r="U337" t="s">
        <v>322</v>
      </c>
    </row>
    <row r="338" spans="1:21" x14ac:dyDescent="0.25">
      <c r="A338">
        <v>418</v>
      </c>
      <c r="B338" t="s">
        <v>1310</v>
      </c>
      <c r="C338">
        <v>51</v>
      </c>
      <c r="D338" t="s">
        <v>15</v>
      </c>
      <c r="E338" t="s">
        <v>25</v>
      </c>
      <c r="F338" t="s">
        <v>1141</v>
      </c>
      <c r="G338">
        <v>15</v>
      </c>
      <c r="H338">
        <v>2015</v>
      </c>
      <c r="I338" t="s">
        <v>1311</v>
      </c>
      <c r="J338" t="s">
        <v>727</v>
      </c>
      <c r="K338" t="s">
        <v>186</v>
      </c>
      <c r="L338" t="s">
        <v>29</v>
      </c>
      <c r="M338" t="s">
        <v>1312</v>
      </c>
      <c r="N338" t="s">
        <v>31</v>
      </c>
      <c r="U338" t="s">
        <v>186</v>
      </c>
    </row>
    <row r="339" spans="1:21" x14ac:dyDescent="0.25">
      <c r="A339">
        <v>325</v>
      </c>
      <c r="B339" t="s">
        <v>1313</v>
      </c>
      <c r="C339">
        <v>41</v>
      </c>
      <c r="D339" t="s">
        <v>15</v>
      </c>
      <c r="E339" t="s">
        <v>16</v>
      </c>
      <c r="F339" t="s">
        <v>1141</v>
      </c>
      <c r="G339">
        <v>15</v>
      </c>
      <c r="H339">
        <v>2015</v>
      </c>
      <c r="I339" t="s">
        <v>1314</v>
      </c>
      <c r="J339" t="s">
        <v>1315</v>
      </c>
      <c r="K339" t="s">
        <v>710</v>
      </c>
      <c r="L339" t="s">
        <v>29</v>
      </c>
      <c r="M339" t="s">
        <v>1316</v>
      </c>
      <c r="N339" t="s">
        <v>80</v>
      </c>
      <c r="U339" t="s">
        <v>710</v>
      </c>
    </row>
    <row r="340" spans="1:21" x14ac:dyDescent="0.25">
      <c r="A340">
        <v>324</v>
      </c>
      <c r="B340" t="s">
        <v>1317</v>
      </c>
      <c r="C340">
        <v>41</v>
      </c>
      <c r="D340" t="s">
        <v>15</v>
      </c>
      <c r="E340" t="s">
        <v>16</v>
      </c>
      <c r="F340" t="s">
        <v>1141</v>
      </c>
      <c r="G340">
        <v>15</v>
      </c>
      <c r="H340">
        <v>2015</v>
      </c>
      <c r="I340" t="s">
        <v>1318</v>
      </c>
      <c r="J340" t="s">
        <v>260</v>
      </c>
      <c r="K340" t="s">
        <v>122</v>
      </c>
      <c r="L340" t="s">
        <v>29</v>
      </c>
      <c r="M340" t="s">
        <v>1319</v>
      </c>
      <c r="N340" t="s">
        <v>23</v>
      </c>
      <c r="U340" t="s">
        <v>122</v>
      </c>
    </row>
    <row r="341" spans="1:21" x14ac:dyDescent="0.25">
      <c r="A341">
        <v>330</v>
      </c>
      <c r="B341" t="s">
        <v>1320</v>
      </c>
      <c r="C341">
        <v>47</v>
      </c>
      <c r="D341" t="s">
        <v>15</v>
      </c>
      <c r="E341" t="s">
        <v>45</v>
      </c>
      <c r="F341" t="s">
        <v>1141</v>
      </c>
      <c r="G341">
        <v>16</v>
      </c>
      <c r="H341">
        <v>2015</v>
      </c>
      <c r="I341" t="s">
        <v>1321</v>
      </c>
      <c r="J341" t="s">
        <v>1322</v>
      </c>
      <c r="K341" t="s">
        <v>53</v>
      </c>
      <c r="L341" t="s">
        <v>29</v>
      </c>
      <c r="M341" t="s">
        <v>1323</v>
      </c>
      <c r="N341" t="s">
        <v>80</v>
      </c>
      <c r="U341" t="s">
        <v>53</v>
      </c>
    </row>
    <row r="342" spans="1:21" x14ac:dyDescent="0.25">
      <c r="A342">
        <v>328</v>
      </c>
      <c r="B342" t="s">
        <v>1324</v>
      </c>
      <c r="C342">
        <v>31</v>
      </c>
      <c r="D342" t="s">
        <v>15</v>
      </c>
      <c r="E342" t="s">
        <v>16</v>
      </c>
      <c r="F342" t="s">
        <v>1141</v>
      </c>
      <c r="G342">
        <v>16</v>
      </c>
      <c r="H342">
        <v>2015</v>
      </c>
      <c r="I342" t="s">
        <v>1325</v>
      </c>
      <c r="J342" t="s">
        <v>1326</v>
      </c>
      <c r="K342" t="s">
        <v>340</v>
      </c>
      <c r="L342" t="s">
        <v>84</v>
      </c>
      <c r="M342" t="s">
        <v>1327</v>
      </c>
      <c r="N342" t="s">
        <v>23</v>
      </c>
      <c r="U342" t="s">
        <v>340</v>
      </c>
    </row>
    <row r="343" spans="1:21" x14ac:dyDescent="0.25">
      <c r="A343">
        <v>329</v>
      </c>
      <c r="B343" t="s">
        <v>1328</v>
      </c>
      <c r="C343">
        <v>39</v>
      </c>
      <c r="D343" t="s">
        <v>15</v>
      </c>
      <c r="E343" t="s">
        <v>25</v>
      </c>
      <c r="F343" t="s">
        <v>1141</v>
      </c>
      <c r="G343">
        <v>16</v>
      </c>
      <c r="H343">
        <v>2015</v>
      </c>
      <c r="I343" t="s">
        <v>1329</v>
      </c>
      <c r="J343" t="s">
        <v>1330</v>
      </c>
      <c r="K343" t="s">
        <v>427</v>
      </c>
      <c r="L343" t="s">
        <v>84</v>
      </c>
      <c r="M343" t="s">
        <v>1331</v>
      </c>
      <c r="N343" t="s">
        <v>23</v>
      </c>
      <c r="U343" t="s">
        <v>427</v>
      </c>
    </row>
    <row r="344" spans="1:21" x14ac:dyDescent="0.25">
      <c r="A344">
        <v>333</v>
      </c>
      <c r="B344" t="s">
        <v>1332</v>
      </c>
      <c r="C344">
        <v>29</v>
      </c>
      <c r="D344" t="s">
        <v>15</v>
      </c>
      <c r="E344" t="s">
        <v>45</v>
      </c>
      <c r="F344" t="s">
        <v>1141</v>
      </c>
      <c r="G344">
        <v>17</v>
      </c>
      <c r="H344">
        <v>2015</v>
      </c>
      <c r="I344" t="s">
        <v>1333</v>
      </c>
      <c r="J344" t="s">
        <v>292</v>
      </c>
      <c r="K344" t="s">
        <v>53</v>
      </c>
      <c r="L344" t="s">
        <v>29</v>
      </c>
      <c r="M344" t="s">
        <v>1334</v>
      </c>
      <c r="N344" t="s">
        <v>31</v>
      </c>
      <c r="U344" t="s">
        <v>53</v>
      </c>
    </row>
    <row r="345" spans="1:21" x14ac:dyDescent="0.25">
      <c r="A345">
        <v>331</v>
      </c>
      <c r="B345" t="s">
        <v>1335</v>
      </c>
      <c r="C345">
        <v>18</v>
      </c>
      <c r="D345" t="s">
        <v>15</v>
      </c>
      <c r="E345" t="s">
        <v>16</v>
      </c>
      <c r="F345" t="s">
        <v>1141</v>
      </c>
      <c r="G345">
        <v>17</v>
      </c>
      <c r="H345">
        <v>2015</v>
      </c>
      <c r="I345" t="s">
        <v>1336</v>
      </c>
      <c r="J345" t="s">
        <v>1337</v>
      </c>
      <c r="K345" t="s">
        <v>106</v>
      </c>
      <c r="L345" t="s">
        <v>29</v>
      </c>
      <c r="M345" t="s">
        <v>1338</v>
      </c>
      <c r="N345" t="s">
        <v>31</v>
      </c>
      <c r="U345" t="s">
        <v>106</v>
      </c>
    </row>
    <row r="346" spans="1:21" x14ac:dyDescent="0.25">
      <c r="A346">
        <v>332</v>
      </c>
      <c r="B346" t="s">
        <v>1339</v>
      </c>
      <c r="C346">
        <v>23</v>
      </c>
      <c r="D346" t="s">
        <v>15</v>
      </c>
      <c r="E346" t="s">
        <v>16</v>
      </c>
      <c r="F346" t="s">
        <v>1141</v>
      </c>
      <c r="G346">
        <v>17</v>
      </c>
      <c r="H346">
        <v>2015</v>
      </c>
      <c r="I346" t="s">
        <v>1340</v>
      </c>
      <c r="J346" t="s">
        <v>1341</v>
      </c>
      <c r="K346" t="s">
        <v>186</v>
      </c>
      <c r="L346" t="s">
        <v>29</v>
      </c>
      <c r="M346" t="s">
        <v>1342</v>
      </c>
      <c r="N346" t="s">
        <v>80</v>
      </c>
      <c r="U346" t="s">
        <v>186</v>
      </c>
    </row>
    <row r="347" spans="1:21" x14ac:dyDescent="0.25">
      <c r="A347">
        <v>334</v>
      </c>
      <c r="B347" t="s">
        <v>1343</v>
      </c>
      <c r="C347">
        <v>43</v>
      </c>
      <c r="D347" t="s">
        <v>15</v>
      </c>
      <c r="E347" t="s">
        <v>25</v>
      </c>
      <c r="F347" t="s">
        <v>1141</v>
      </c>
      <c r="G347">
        <v>18</v>
      </c>
      <c r="H347">
        <v>2015</v>
      </c>
      <c r="I347" t="s">
        <v>1344</v>
      </c>
      <c r="J347" t="s">
        <v>372</v>
      </c>
      <c r="K347" t="s">
        <v>63</v>
      </c>
      <c r="L347" t="s">
        <v>29</v>
      </c>
      <c r="M347" t="s">
        <v>373</v>
      </c>
      <c r="N347" t="s">
        <v>31</v>
      </c>
      <c r="U347" t="s">
        <v>63</v>
      </c>
    </row>
    <row r="348" spans="1:21" x14ac:dyDescent="0.25">
      <c r="A348">
        <v>335</v>
      </c>
      <c r="B348" t="s">
        <v>1345</v>
      </c>
      <c r="C348">
        <v>45</v>
      </c>
      <c r="D348" t="s">
        <v>15</v>
      </c>
      <c r="E348" t="s">
        <v>25</v>
      </c>
      <c r="F348" t="s">
        <v>1141</v>
      </c>
      <c r="G348">
        <v>18</v>
      </c>
      <c r="H348">
        <v>2015</v>
      </c>
      <c r="I348" t="s">
        <v>1346</v>
      </c>
      <c r="J348" t="s">
        <v>1347</v>
      </c>
      <c r="K348" t="s">
        <v>322</v>
      </c>
      <c r="L348" t="s">
        <v>29</v>
      </c>
      <c r="M348" t="s">
        <v>1348</v>
      </c>
      <c r="N348" t="s">
        <v>31</v>
      </c>
      <c r="U348" t="s">
        <v>322</v>
      </c>
    </row>
    <row r="349" spans="1:21" x14ac:dyDescent="0.25">
      <c r="A349">
        <v>337</v>
      </c>
      <c r="B349" t="s">
        <v>1349</v>
      </c>
      <c r="C349">
        <v>40</v>
      </c>
      <c r="D349" t="s">
        <v>15</v>
      </c>
      <c r="E349" t="s">
        <v>25</v>
      </c>
      <c r="F349" t="s">
        <v>1141</v>
      </c>
      <c r="G349">
        <v>19</v>
      </c>
      <c r="H349">
        <v>2015</v>
      </c>
      <c r="I349" t="s">
        <v>1350</v>
      </c>
      <c r="J349" t="s">
        <v>1351</v>
      </c>
      <c r="K349" t="s">
        <v>248</v>
      </c>
      <c r="L349" t="s">
        <v>29</v>
      </c>
      <c r="M349" t="s">
        <v>1352</v>
      </c>
      <c r="N349" t="s">
        <v>31</v>
      </c>
      <c r="U349" t="s">
        <v>248</v>
      </c>
    </row>
    <row r="350" spans="1:21" x14ac:dyDescent="0.25">
      <c r="A350">
        <v>338</v>
      </c>
      <c r="B350" t="s">
        <v>1353</v>
      </c>
      <c r="C350">
        <v>44</v>
      </c>
      <c r="D350" t="s">
        <v>15</v>
      </c>
      <c r="E350" t="s">
        <v>25</v>
      </c>
      <c r="F350" t="s">
        <v>1141</v>
      </c>
      <c r="G350">
        <v>19</v>
      </c>
      <c r="H350">
        <v>2015</v>
      </c>
      <c r="I350" t="s">
        <v>1354</v>
      </c>
      <c r="J350" t="s">
        <v>1355</v>
      </c>
      <c r="K350" t="s">
        <v>112</v>
      </c>
      <c r="L350" t="s">
        <v>29</v>
      </c>
      <c r="M350" t="s">
        <v>1356</v>
      </c>
      <c r="N350" t="s">
        <v>80</v>
      </c>
      <c r="U350" t="s">
        <v>112</v>
      </c>
    </row>
    <row r="351" spans="1:21" x14ac:dyDescent="0.25">
      <c r="A351">
        <v>336</v>
      </c>
      <c r="B351" t="s">
        <v>1357</v>
      </c>
      <c r="C351">
        <v>33</v>
      </c>
      <c r="D351" t="s">
        <v>15</v>
      </c>
      <c r="E351" t="s">
        <v>16</v>
      </c>
      <c r="F351" t="s">
        <v>1141</v>
      </c>
      <c r="G351">
        <v>19</v>
      </c>
      <c r="H351">
        <v>2015</v>
      </c>
      <c r="I351" t="s">
        <v>1358</v>
      </c>
      <c r="J351" t="s">
        <v>901</v>
      </c>
      <c r="K351" t="s">
        <v>122</v>
      </c>
      <c r="L351" t="s">
        <v>84</v>
      </c>
      <c r="M351" t="s">
        <v>902</v>
      </c>
      <c r="N351" t="s">
        <v>23</v>
      </c>
      <c r="U351" t="s">
        <v>122</v>
      </c>
    </row>
    <row r="352" spans="1:21" x14ac:dyDescent="0.25">
      <c r="A352">
        <v>339</v>
      </c>
      <c r="B352" t="s">
        <v>1359</v>
      </c>
      <c r="C352">
        <v>24</v>
      </c>
      <c r="D352" t="s">
        <v>15</v>
      </c>
      <c r="E352" t="s">
        <v>45</v>
      </c>
      <c r="F352" t="s">
        <v>1141</v>
      </c>
      <c r="G352">
        <v>20</v>
      </c>
      <c r="H352">
        <v>2015</v>
      </c>
      <c r="J352" t="s">
        <v>1360</v>
      </c>
      <c r="K352" t="s">
        <v>122</v>
      </c>
      <c r="L352" t="s">
        <v>29</v>
      </c>
      <c r="M352" t="s">
        <v>1361</v>
      </c>
      <c r="N352" t="s">
        <v>31</v>
      </c>
      <c r="U352" t="s">
        <v>122</v>
      </c>
    </row>
    <row r="353" spans="1:21" x14ac:dyDescent="0.25">
      <c r="A353">
        <v>340</v>
      </c>
      <c r="B353" t="s">
        <v>1362</v>
      </c>
      <c r="C353">
        <v>35</v>
      </c>
      <c r="D353" t="s">
        <v>15</v>
      </c>
      <c r="E353" t="s">
        <v>45</v>
      </c>
      <c r="F353" t="s">
        <v>1141</v>
      </c>
      <c r="G353">
        <v>21</v>
      </c>
      <c r="H353">
        <v>2015</v>
      </c>
      <c r="I353" t="s">
        <v>1363</v>
      </c>
      <c r="J353" t="s">
        <v>83</v>
      </c>
      <c r="K353" t="s">
        <v>53</v>
      </c>
      <c r="L353" t="s">
        <v>29</v>
      </c>
      <c r="M353" t="s">
        <v>268</v>
      </c>
      <c r="N353" t="s">
        <v>80</v>
      </c>
      <c r="U353" t="s">
        <v>53</v>
      </c>
    </row>
    <row r="354" spans="1:21" x14ac:dyDescent="0.25">
      <c r="A354">
        <v>343</v>
      </c>
      <c r="B354" t="s">
        <v>1364</v>
      </c>
      <c r="C354">
        <v>43</v>
      </c>
      <c r="D354" t="s">
        <v>15</v>
      </c>
      <c r="E354" t="s">
        <v>25</v>
      </c>
      <c r="F354" t="s">
        <v>1141</v>
      </c>
      <c r="G354">
        <v>21</v>
      </c>
      <c r="H354">
        <v>2015</v>
      </c>
      <c r="I354" t="s">
        <v>1365</v>
      </c>
      <c r="J354" t="s">
        <v>1366</v>
      </c>
      <c r="K354" t="s">
        <v>301</v>
      </c>
      <c r="L354" t="s">
        <v>84</v>
      </c>
      <c r="M354" t="s">
        <v>1367</v>
      </c>
      <c r="N354" t="s">
        <v>23</v>
      </c>
      <c r="U354" t="s">
        <v>301</v>
      </c>
    </row>
    <row r="355" spans="1:21" x14ac:dyDescent="0.25">
      <c r="A355">
        <v>341</v>
      </c>
      <c r="B355" t="s">
        <v>1368</v>
      </c>
      <c r="C355">
        <v>35</v>
      </c>
      <c r="D355" t="s">
        <v>15</v>
      </c>
      <c r="E355" t="s">
        <v>16</v>
      </c>
      <c r="F355" t="s">
        <v>1141</v>
      </c>
      <c r="G355">
        <v>21</v>
      </c>
      <c r="H355">
        <v>2015</v>
      </c>
      <c r="I355" t="s">
        <v>1369</v>
      </c>
      <c r="J355" t="s">
        <v>1370</v>
      </c>
      <c r="K355" t="s">
        <v>191</v>
      </c>
      <c r="L355" t="s">
        <v>29</v>
      </c>
      <c r="M355" t="s">
        <v>1371</v>
      </c>
      <c r="N355" t="s">
        <v>108</v>
      </c>
      <c r="U355" t="s">
        <v>191</v>
      </c>
    </row>
    <row r="356" spans="1:21" x14ac:dyDescent="0.25">
      <c r="A356">
        <v>736</v>
      </c>
      <c r="B356" t="s">
        <v>1372</v>
      </c>
      <c r="C356">
        <v>30</v>
      </c>
      <c r="D356" t="s">
        <v>15</v>
      </c>
      <c r="E356" t="s">
        <v>16</v>
      </c>
      <c r="F356" t="s">
        <v>1141</v>
      </c>
      <c r="G356">
        <v>21</v>
      </c>
      <c r="H356">
        <v>2015</v>
      </c>
      <c r="I356" t="s">
        <v>1373</v>
      </c>
      <c r="J356" t="s">
        <v>1374</v>
      </c>
      <c r="K356" t="s">
        <v>196</v>
      </c>
      <c r="L356" t="s">
        <v>21</v>
      </c>
      <c r="M356" t="s">
        <v>1291</v>
      </c>
      <c r="N356" t="s">
        <v>23</v>
      </c>
      <c r="U356" t="s">
        <v>196</v>
      </c>
    </row>
    <row r="357" spans="1:21" x14ac:dyDescent="0.25">
      <c r="A357">
        <v>474</v>
      </c>
      <c r="B357" t="s">
        <v>1375</v>
      </c>
      <c r="C357">
        <v>33</v>
      </c>
      <c r="D357" t="s">
        <v>15</v>
      </c>
      <c r="E357" t="s">
        <v>25</v>
      </c>
      <c r="F357" t="s">
        <v>1141</v>
      </c>
      <c r="G357">
        <v>21</v>
      </c>
      <c r="H357">
        <v>2015</v>
      </c>
      <c r="I357" t="s">
        <v>1376</v>
      </c>
      <c r="J357" t="s">
        <v>1377</v>
      </c>
      <c r="K357" t="s">
        <v>117</v>
      </c>
      <c r="L357" t="s">
        <v>21</v>
      </c>
      <c r="M357" t="s">
        <v>1378</v>
      </c>
      <c r="N357" t="s">
        <v>23</v>
      </c>
      <c r="U357" t="s">
        <v>117</v>
      </c>
    </row>
    <row r="358" spans="1:21" x14ac:dyDescent="0.25">
      <c r="A358">
        <v>344</v>
      </c>
      <c r="B358" t="s">
        <v>1379</v>
      </c>
      <c r="C358">
        <v>59</v>
      </c>
      <c r="D358" t="s">
        <v>15</v>
      </c>
      <c r="E358" t="s">
        <v>25</v>
      </c>
      <c r="F358" t="s">
        <v>1141</v>
      </c>
      <c r="G358">
        <v>21</v>
      </c>
      <c r="H358">
        <v>2015</v>
      </c>
      <c r="I358" t="s">
        <v>1380</v>
      </c>
      <c r="J358" t="s">
        <v>727</v>
      </c>
      <c r="K358" t="s">
        <v>710</v>
      </c>
      <c r="L358" t="s">
        <v>29</v>
      </c>
      <c r="M358" t="s">
        <v>1381</v>
      </c>
      <c r="N358" t="s">
        <v>80</v>
      </c>
      <c r="U358" t="s">
        <v>710</v>
      </c>
    </row>
    <row r="359" spans="1:21" x14ac:dyDescent="0.25">
      <c r="A359">
        <v>420</v>
      </c>
      <c r="B359" t="s">
        <v>1382</v>
      </c>
      <c r="C359">
        <v>31</v>
      </c>
      <c r="D359" t="s">
        <v>15</v>
      </c>
      <c r="E359" t="s">
        <v>16</v>
      </c>
      <c r="F359" t="s">
        <v>1141</v>
      </c>
      <c r="G359">
        <v>21</v>
      </c>
      <c r="H359">
        <v>2015</v>
      </c>
      <c r="I359" t="s">
        <v>1383</v>
      </c>
      <c r="J359" t="s">
        <v>275</v>
      </c>
      <c r="K359" t="s">
        <v>122</v>
      </c>
      <c r="L359" t="s">
        <v>29</v>
      </c>
      <c r="M359" t="s">
        <v>276</v>
      </c>
      <c r="N359" t="s">
        <v>31</v>
      </c>
      <c r="U359" t="s">
        <v>122</v>
      </c>
    </row>
    <row r="360" spans="1:21" x14ac:dyDescent="0.25">
      <c r="A360">
        <v>342</v>
      </c>
      <c r="B360" t="s">
        <v>1384</v>
      </c>
      <c r="C360">
        <v>37</v>
      </c>
      <c r="D360" t="s">
        <v>15</v>
      </c>
      <c r="E360" t="s">
        <v>370</v>
      </c>
      <c r="F360" t="s">
        <v>1141</v>
      </c>
      <c r="G360">
        <v>21</v>
      </c>
      <c r="H360">
        <v>2015</v>
      </c>
      <c r="I360" t="s">
        <v>1385</v>
      </c>
      <c r="J360" t="s">
        <v>1386</v>
      </c>
      <c r="K360" t="s">
        <v>36</v>
      </c>
      <c r="L360" t="s">
        <v>29</v>
      </c>
      <c r="M360" t="s">
        <v>1387</v>
      </c>
      <c r="N360" t="s">
        <v>23</v>
      </c>
      <c r="U360" t="s">
        <v>36</v>
      </c>
    </row>
    <row r="361" spans="1:21" x14ac:dyDescent="0.25">
      <c r="A361">
        <v>349</v>
      </c>
      <c r="B361" t="s">
        <v>1388</v>
      </c>
      <c r="C361">
        <v>51</v>
      </c>
      <c r="D361" t="s">
        <v>15</v>
      </c>
      <c r="E361" t="s">
        <v>45</v>
      </c>
      <c r="F361" t="s">
        <v>1141</v>
      </c>
      <c r="G361">
        <v>22</v>
      </c>
      <c r="H361">
        <v>2015</v>
      </c>
      <c r="I361" t="s">
        <v>1389</v>
      </c>
      <c r="J361" t="s">
        <v>1390</v>
      </c>
      <c r="K361" t="s">
        <v>63</v>
      </c>
      <c r="L361" t="s">
        <v>29</v>
      </c>
      <c r="M361" t="s">
        <v>1391</v>
      </c>
      <c r="N361" t="s">
        <v>80</v>
      </c>
      <c r="U361" t="s">
        <v>63</v>
      </c>
    </row>
    <row r="362" spans="1:21" x14ac:dyDescent="0.25">
      <c r="A362">
        <v>346</v>
      </c>
      <c r="B362" t="s">
        <v>1392</v>
      </c>
      <c r="C362">
        <v>27</v>
      </c>
      <c r="D362" t="s">
        <v>15</v>
      </c>
      <c r="E362" t="s">
        <v>45</v>
      </c>
      <c r="F362" t="s">
        <v>1141</v>
      </c>
      <c r="G362">
        <v>22</v>
      </c>
      <c r="H362">
        <v>2015</v>
      </c>
      <c r="I362" t="s">
        <v>1393</v>
      </c>
      <c r="J362" t="s">
        <v>1394</v>
      </c>
      <c r="K362" t="s">
        <v>53</v>
      </c>
      <c r="L362" t="s">
        <v>29</v>
      </c>
      <c r="M362" t="s">
        <v>1395</v>
      </c>
      <c r="N362" t="s">
        <v>23</v>
      </c>
      <c r="U362" t="s">
        <v>53</v>
      </c>
    </row>
    <row r="363" spans="1:21" x14ac:dyDescent="0.25">
      <c r="A363">
        <v>348</v>
      </c>
      <c r="B363" t="s">
        <v>1396</v>
      </c>
      <c r="C363">
        <v>39</v>
      </c>
      <c r="D363" t="s">
        <v>15</v>
      </c>
      <c r="E363" t="s">
        <v>33</v>
      </c>
      <c r="F363" t="s">
        <v>1141</v>
      </c>
      <c r="G363">
        <v>22</v>
      </c>
      <c r="H363">
        <v>2015</v>
      </c>
      <c r="I363" t="s">
        <v>1397</v>
      </c>
      <c r="J363" t="s">
        <v>1398</v>
      </c>
      <c r="K363" t="s">
        <v>68</v>
      </c>
      <c r="L363" t="s">
        <v>29</v>
      </c>
      <c r="M363" t="s">
        <v>1399</v>
      </c>
      <c r="N363" t="s">
        <v>31</v>
      </c>
      <c r="U363" t="s">
        <v>68</v>
      </c>
    </row>
    <row r="364" spans="1:21" x14ac:dyDescent="0.25">
      <c r="A364">
        <v>347</v>
      </c>
      <c r="B364" t="s">
        <v>1400</v>
      </c>
      <c r="C364">
        <v>30</v>
      </c>
      <c r="D364" t="s">
        <v>15</v>
      </c>
      <c r="E364" t="s">
        <v>25</v>
      </c>
      <c r="F364" t="s">
        <v>1141</v>
      </c>
      <c r="G364">
        <v>22</v>
      </c>
      <c r="H364">
        <v>2015</v>
      </c>
      <c r="I364" t="s">
        <v>1401</v>
      </c>
      <c r="J364" t="s">
        <v>1402</v>
      </c>
      <c r="K364" t="s">
        <v>196</v>
      </c>
      <c r="L364" t="s">
        <v>29</v>
      </c>
      <c r="M364" t="s">
        <v>1403</v>
      </c>
      <c r="N364" t="s">
        <v>31</v>
      </c>
      <c r="U364" t="s">
        <v>196</v>
      </c>
    </row>
    <row r="365" spans="1:21" x14ac:dyDescent="0.25">
      <c r="A365">
        <v>345</v>
      </c>
      <c r="B365" t="s">
        <v>1404</v>
      </c>
      <c r="C365">
        <v>18</v>
      </c>
      <c r="D365" t="s">
        <v>15</v>
      </c>
      <c r="E365" t="s">
        <v>16</v>
      </c>
      <c r="F365" t="s">
        <v>1141</v>
      </c>
      <c r="G365">
        <v>22</v>
      </c>
      <c r="H365">
        <v>2015</v>
      </c>
      <c r="I365" t="s">
        <v>1405</v>
      </c>
      <c r="J365" t="s">
        <v>1049</v>
      </c>
      <c r="K365" t="s">
        <v>209</v>
      </c>
      <c r="L365" t="s">
        <v>29</v>
      </c>
      <c r="M365" t="s">
        <v>1050</v>
      </c>
      <c r="N365" t="s">
        <v>23</v>
      </c>
      <c r="U365" t="s">
        <v>209</v>
      </c>
    </row>
    <row r="366" spans="1:21" x14ac:dyDescent="0.25">
      <c r="A366">
        <v>350</v>
      </c>
      <c r="B366" t="s">
        <v>1406</v>
      </c>
      <c r="C366">
        <v>19</v>
      </c>
      <c r="D366" t="s">
        <v>15</v>
      </c>
      <c r="E366" t="s">
        <v>45</v>
      </c>
      <c r="F366" t="s">
        <v>1141</v>
      </c>
      <c r="G366">
        <v>23</v>
      </c>
      <c r="H366">
        <v>2015</v>
      </c>
      <c r="I366" t="s">
        <v>1407</v>
      </c>
      <c r="J366" t="s">
        <v>1408</v>
      </c>
      <c r="K366" t="s">
        <v>53</v>
      </c>
      <c r="L366" t="s">
        <v>29</v>
      </c>
      <c r="M366" t="s">
        <v>1409</v>
      </c>
      <c r="N366" t="s">
        <v>23</v>
      </c>
      <c r="U366" t="s">
        <v>53</v>
      </c>
    </row>
    <row r="367" spans="1:21" x14ac:dyDescent="0.25">
      <c r="A367">
        <v>351</v>
      </c>
      <c r="B367" t="s">
        <v>1410</v>
      </c>
      <c r="C367">
        <v>26</v>
      </c>
      <c r="D367" t="s">
        <v>15</v>
      </c>
      <c r="E367" t="s">
        <v>25</v>
      </c>
      <c r="F367" t="s">
        <v>1141</v>
      </c>
      <c r="G367">
        <v>23</v>
      </c>
      <c r="H367">
        <v>2015</v>
      </c>
      <c r="I367" t="s">
        <v>1411</v>
      </c>
      <c r="J367" t="s">
        <v>1412</v>
      </c>
      <c r="K367" t="s">
        <v>53</v>
      </c>
      <c r="L367" t="s">
        <v>29</v>
      </c>
      <c r="M367" t="s">
        <v>268</v>
      </c>
      <c r="N367" t="s">
        <v>31</v>
      </c>
      <c r="U367" t="s">
        <v>53</v>
      </c>
    </row>
    <row r="368" spans="1:21" x14ac:dyDescent="0.25">
      <c r="A368">
        <v>352</v>
      </c>
      <c r="B368" t="s">
        <v>1413</v>
      </c>
      <c r="C368">
        <v>46</v>
      </c>
      <c r="D368" t="s">
        <v>87</v>
      </c>
      <c r="E368" t="s">
        <v>25</v>
      </c>
      <c r="F368" t="s">
        <v>1141</v>
      </c>
      <c r="G368">
        <v>23</v>
      </c>
      <c r="H368">
        <v>2015</v>
      </c>
      <c r="I368" t="s">
        <v>1414</v>
      </c>
      <c r="J368" t="s">
        <v>1415</v>
      </c>
      <c r="K368" t="s">
        <v>53</v>
      </c>
      <c r="L368" t="s">
        <v>29</v>
      </c>
      <c r="M368" t="s">
        <v>1416</v>
      </c>
      <c r="N368" t="s">
        <v>108</v>
      </c>
      <c r="U368" t="s">
        <v>53</v>
      </c>
    </row>
    <row r="369" spans="1:21" x14ac:dyDescent="0.25">
      <c r="A369">
        <v>353</v>
      </c>
      <c r="B369" t="s">
        <v>1417</v>
      </c>
      <c r="C369">
        <v>51</v>
      </c>
      <c r="D369" t="s">
        <v>15</v>
      </c>
      <c r="E369" t="s">
        <v>25</v>
      </c>
      <c r="F369" t="s">
        <v>1141</v>
      </c>
      <c r="G369">
        <v>23</v>
      </c>
      <c r="H369">
        <v>2015</v>
      </c>
      <c r="I369" t="s">
        <v>1418</v>
      </c>
      <c r="J369" t="s">
        <v>1419</v>
      </c>
      <c r="K369" t="s">
        <v>58</v>
      </c>
      <c r="L369" t="s">
        <v>29</v>
      </c>
      <c r="M369" t="s">
        <v>1420</v>
      </c>
      <c r="N369" t="s">
        <v>31</v>
      </c>
      <c r="U369" t="s">
        <v>58</v>
      </c>
    </row>
    <row r="370" spans="1:21" x14ac:dyDescent="0.25">
      <c r="A370">
        <v>354</v>
      </c>
      <c r="B370" t="s">
        <v>1421</v>
      </c>
      <c r="C370">
        <v>20</v>
      </c>
      <c r="D370" t="s">
        <v>15</v>
      </c>
      <c r="E370" t="s">
        <v>16</v>
      </c>
      <c r="F370" t="s">
        <v>1141</v>
      </c>
      <c r="G370">
        <v>24</v>
      </c>
      <c r="H370">
        <v>2015</v>
      </c>
      <c r="I370" t="s">
        <v>1422</v>
      </c>
      <c r="J370" t="s">
        <v>1423</v>
      </c>
      <c r="K370" t="s">
        <v>68</v>
      </c>
      <c r="L370" t="s">
        <v>29</v>
      </c>
      <c r="M370" t="s">
        <v>1424</v>
      </c>
      <c r="N370" t="s">
        <v>31</v>
      </c>
      <c r="U370" t="s">
        <v>68</v>
      </c>
    </row>
    <row r="371" spans="1:21" x14ac:dyDescent="0.25">
      <c r="A371">
        <v>355</v>
      </c>
      <c r="B371" t="s">
        <v>1425</v>
      </c>
      <c r="C371">
        <v>49</v>
      </c>
      <c r="D371" t="s">
        <v>15</v>
      </c>
      <c r="E371" t="s">
        <v>25</v>
      </c>
      <c r="F371" t="s">
        <v>1141</v>
      </c>
      <c r="G371">
        <v>24</v>
      </c>
      <c r="H371">
        <v>2015</v>
      </c>
      <c r="I371" t="s">
        <v>1426</v>
      </c>
      <c r="J371" t="s">
        <v>1427</v>
      </c>
      <c r="K371" t="s">
        <v>28</v>
      </c>
      <c r="L371" t="s">
        <v>29</v>
      </c>
      <c r="M371" t="s">
        <v>1428</v>
      </c>
      <c r="N371" t="s">
        <v>31</v>
      </c>
      <c r="U371" t="s">
        <v>28</v>
      </c>
    </row>
    <row r="372" spans="1:21" x14ac:dyDescent="0.25">
      <c r="A372">
        <v>358</v>
      </c>
      <c r="B372" t="s">
        <v>1429</v>
      </c>
      <c r="C372">
        <v>58</v>
      </c>
      <c r="D372" t="s">
        <v>15</v>
      </c>
      <c r="E372" t="s">
        <v>25</v>
      </c>
      <c r="F372" t="s">
        <v>1141</v>
      </c>
      <c r="G372">
        <v>25</v>
      </c>
      <c r="H372">
        <v>2015</v>
      </c>
      <c r="I372" t="s">
        <v>1430</v>
      </c>
      <c r="J372" t="s">
        <v>1431</v>
      </c>
      <c r="K372" t="s">
        <v>322</v>
      </c>
      <c r="L372" t="s">
        <v>29</v>
      </c>
      <c r="M372" t="s">
        <v>1432</v>
      </c>
      <c r="N372" t="s">
        <v>80</v>
      </c>
      <c r="U372" t="s">
        <v>322</v>
      </c>
    </row>
    <row r="373" spans="1:21" x14ac:dyDescent="0.25">
      <c r="A373">
        <v>356</v>
      </c>
      <c r="B373" t="s">
        <v>1433</v>
      </c>
      <c r="C373">
        <v>24</v>
      </c>
      <c r="D373" t="s">
        <v>15</v>
      </c>
      <c r="E373" t="s">
        <v>16</v>
      </c>
      <c r="F373" t="s">
        <v>1141</v>
      </c>
      <c r="G373">
        <v>25</v>
      </c>
      <c r="H373">
        <v>2015</v>
      </c>
      <c r="I373" t="s">
        <v>1434</v>
      </c>
      <c r="J373" t="s">
        <v>1402</v>
      </c>
      <c r="K373" t="s">
        <v>196</v>
      </c>
      <c r="L373" t="s">
        <v>29</v>
      </c>
      <c r="M373" t="s">
        <v>1403</v>
      </c>
      <c r="N373" t="s">
        <v>23</v>
      </c>
      <c r="U373" t="s">
        <v>196</v>
      </c>
    </row>
    <row r="374" spans="1:21" x14ac:dyDescent="0.25">
      <c r="A374">
        <v>359</v>
      </c>
      <c r="B374" t="s">
        <v>1435</v>
      </c>
      <c r="C374">
        <v>63</v>
      </c>
      <c r="D374" t="s">
        <v>15</v>
      </c>
      <c r="E374" t="s">
        <v>25</v>
      </c>
      <c r="F374" t="s">
        <v>1141</v>
      </c>
      <c r="G374">
        <v>25</v>
      </c>
      <c r="H374">
        <v>2015</v>
      </c>
      <c r="I374" t="s">
        <v>1436</v>
      </c>
      <c r="J374" t="s">
        <v>1308</v>
      </c>
      <c r="K374" t="s">
        <v>58</v>
      </c>
      <c r="L374" t="s">
        <v>29</v>
      </c>
      <c r="M374" t="s">
        <v>1437</v>
      </c>
      <c r="N374" t="s">
        <v>31</v>
      </c>
      <c r="U374" t="s">
        <v>58</v>
      </c>
    </row>
    <row r="375" spans="1:21" x14ac:dyDescent="0.25">
      <c r="A375">
        <v>357</v>
      </c>
      <c r="B375" t="s">
        <v>1438</v>
      </c>
      <c r="C375">
        <v>25</v>
      </c>
      <c r="D375" t="s">
        <v>15</v>
      </c>
      <c r="E375" t="s">
        <v>25</v>
      </c>
      <c r="F375" t="s">
        <v>1141</v>
      </c>
      <c r="G375">
        <v>25</v>
      </c>
      <c r="H375">
        <v>2015</v>
      </c>
      <c r="I375" t="s">
        <v>1439</v>
      </c>
      <c r="J375" t="s">
        <v>1440</v>
      </c>
      <c r="K375" t="s">
        <v>122</v>
      </c>
      <c r="L375" t="s">
        <v>29</v>
      </c>
      <c r="M375" t="s">
        <v>1441</v>
      </c>
      <c r="N375" t="s">
        <v>70</v>
      </c>
      <c r="U375" t="s">
        <v>122</v>
      </c>
    </row>
    <row r="376" spans="1:21" x14ac:dyDescent="0.25">
      <c r="A376">
        <v>361</v>
      </c>
      <c r="B376" t="s">
        <v>1442</v>
      </c>
      <c r="C376">
        <v>45</v>
      </c>
      <c r="D376" t="s">
        <v>15</v>
      </c>
      <c r="E376" t="s">
        <v>25</v>
      </c>
      <c r="F376" t="s">
        <v>1141</v>
      </c>
      <c r="G376">
        <v>26</v>
      </c>
      <c r="H376">
        <v>2015</v>
      </c>
      <c r="I376" t="s">
        <v>1443</v>
      </c>
      <c r="J376" t="s">
        <v>1444</v>
      </c>
      <c r="K376" t="s">
        <v>53</v>
      </c>
      <c r="L376" t="s">
        <v>29</v>
      </c>
      <c r="M376" t="s">
        <v>1445</v>
      </c>
      <c r="N376" t="s">
        <v>23</v>
      </c>
      <c r="U376" t="s">
        <v>53</v>
      </c>
    </row>
    <row r="377" spans="1:21" x14ac:dyDescent="0.25">
      <c r="A377">
        <v>362</v>
      </c>
      <c r="B377" t="s">
        <v>1446</v>
      </c>
      <c r="C377">
        <v>76</v>
      </c>
      <c r="D377" t="s">
        <v>15</v>
      </c>
      <c r="E377" t="s">
        <v>25</v>
      </c>
      <c r="F377" t="s">
        <v>1141</v>
      </c>
      <c r="G377">
        <v>26</v>
      </c>
      <c r="H377">
        <v>2015</v>
      </c>
      <c r="I377" t="s">
        <v>1447</v>
      </c>
      <c r="J377" t="s">
        <v>1448</v>
      </c>
      <c r="K377" t="s">
        <v>53</v>
      </c>
      <c r="L377" t="s">
        <v>29</v>
      </c>
      <c r="M377" t="s">
        <v>1449</v>
      </c>
      <c r="N377" t="s">
        <v>31</v>
      </c>
      <c r="U377" t="s">
        <v>53</v>
      </c>
    </row>
    <row r="378" spans="1:21" x14ac:dyDescent="0.25">
      <c r="A378">
        <v>360</v>
      </c>
      <c r="B378" t="s">
        <v>1450</v>
      </c>
      <c r="C378">
        <v>29</v>
      </c>
      <c r="D378" t="s">
        <v>15</v>
      </c>
      <c r="E378" t="s">
        <v>25</v>
      </c>
      <c r="F378" t="s">
        <v>1141</v>
      </c>
      <c r="G378">
        <v>26</v>
      </c>
      <c r="H378">
        <v>2015</v>
      </c>
      <c r="J378" t="s">
        <v>1451</v>
      </c>
      <c r="K378" t="s">
        <v>58</v>
      </c>
      <c r="L378" t="s">
        <v>29</v>
      </c>
      <c r="M378" t="s">
        <v>1452</v>
      </c>
      <c r="N378" t="s">
        <v>23</v>
      </c>
      <c r="U378" t="s">
        <v>58</v>
      </c>
    </row>
    <row r="379" spans="1:21" x14ac:dyDescent="0.25">
      <c r="A379">
        <v>363</v>
      </c>
      <c r="B379" t="s">
        <v>1453</v>
      </c>
      <c r="C379">
        <v>20</v>
      </c>
      <c r="D379" t="s">
        <v>15</v>
      </c>
      <c r="E379" t="s">
        <v>16</v>
      </c>
      <c r="F379" t="s">
        <v>1141</v>
      </c>
      <c r="G379">
        <v>27</v>
      </c>
      <c r="H379">
        <v>2015</v>
      </c>
      <c r="I379" t="s">
        <v>1454</v>
      </c>
      <c r="J379" t="s">
        <v>1455</v>
      </c>
      <c r="K379" t="s">
        <v>427</v>
      </c>
      <c r="L379" t="s">
        <v>29</v>
      </c>
      <c r="M379" t="s">
        <v>1456</v>
      </c>
      <c r="N379" t="s">
        <v>70</v>
      </c>
      <c r="U379" t="s">
        <v>427</v>
      </c>
    </row>
    <row r="380" spans="1:21" x14ac:dyDescent="0.25">
      <c r="A380">
        <v>365</v>
      </c>
      <c r="B380" t="s">
        <v>1457</v>
      </c>
      <c r="C380">
        <v>27</v>
      </c>
      <c r="D380" t="s">
        <v>15</v>
      </c>
      <c r="E380" t="s">
        <v>25</v>
      </c>
      <c r="F380" t="s">
        <v>1141</v>
      </c>
      <c r="G380">
        <v>28</v>
      </c>
      <c r="H380">
        <v>2015</v>
      </c>
      <c r="I380" t="s">
        <v>1458</v>
      </c>
      <c r="J380" t="s">
        <v>1459</v>
      </c>
      <c r="K380" t="s">
        <v>106</v>
      </c>
      <c r="L380" t="s">
        <v>29</v>
      </c>
      <c r="M380" t="s">
        <v>1460</v>
      </c>
      <c r="N380" t="s">
        <v>31</v>
      </c>
      <c r="U380" t="s">
        <v>106</v>
      </c>
    </row>
    <row r="381" spans="1:21" x14ac:dyDescent="0.25">
      <c r="A381">
        <v>364</v>
      </c>
      <c r="B381" t="s">
        <v>1461</v>
      </c>
      <c r="C381">
        <v>22</v>
      </c>
      <c r="D381" t="s">
        <v>15</v>
      </c>
      <c r="E381" t="s">
        <v>16</v>
      </c>
      <c r="F381" t="s">
        <v>1141</v>
      </c>
      <c r="G381">
        <v>28</v>
      </c>
      <c r="H381">
        <v>2015</v>
      </c>
      <c r="I381" t="s">
        <v>1462</v>
      </c>
      <c r="J381" t="s">
        <v>131</v>
      </c>
      <c r="K381" t="s">
        <v>132</v>
      </c>
      <c r="L381" t="s">
        <v>29</v>
      </c>
      <c r="M381" t="s">
        <v>133</v>
      </c>
      <c r="N381" t="s">
        <v>31</v>
      </c>
      <c r="U381" t="s">
        <v>132</v>
      </c>
    </row>
    <row r="382" spans="1:21" x14ac:dyDescent="0.25">
      <c r="A382">
        <v>366</v>
      </c>
      <c r="B382" t="s">
        <v>1463</v>
      </c>
      <c r="C382">
        <v>58</v>
      </c>
      <c r="D382" t="s">
        <v>15</v>
      </c>
      <c r="E382" t="s">
        <v>25</v>
      </c>
      <c r="F382" t="s">
        <v>1141</v>
      </c>
      <c r="G382">
        <v>28</v>
      </c>
      <c r="H382">
        <v>2015</v>
      </c>
      <c r="I382" t="s">
        <v>1464</v>
      </c>
      <c r="J382" t="s">
        <v>846</v>
      </c>
      <c r="K382" t="s">
        <v>117</v>
      </c>
      <c r="L382" t="s">
        <v>29</v>
      </c>
      <c r="M382" t="s">
        <v>847</v>
      </c>
      <c r="N382" t="s">
        <v>31</v>
      </c>
      <c r="U382" t="s">
        <v>117</v>
      </c>
    </row>
    <row r="383" spans="1:21" x14ac:dyDescent="0.25">
      <c r="A383">
        <v>369</v>
      </c>
      <c r="B383" t="s">
        <v>1465</v>
      </c>
      <c r="C383">
        <v>33</v>
      </c>
      <c r="D383" t="s">
        <v>15</v>
      </c>
      <c r="E383" t="s">
        <v>370</v>
      </c>
      <c r="F383" t="s">
        <v>1141</v>
      </c>
      <c r="G383">
        <v>29</v>
      </c>
      <c r="H383">
        <v>2015</v>
      </c>
      <c r="I383" t="s">
        <v>1466</v>
      </c>
      <c r="J383" t="s">
        <v>1467</v>
      </c>
      <c r="K383" t="s">
        <v>63</v>
      </c>
      <c r="L383" t="s">
        <v>29</v>
      </c>
      <c r="M383" t="s">
        <v>1468</v>
      </c>
      <c r="N383" t="s">
        <v>31</v>
      </c>
      <c r="U383" t="s">
        <v>63</v>
      </c>
    </row>
    <row r="384" spans="1:21" x14ac:dyDescent="0.25">
      <c r="A384">
        <v>368</v>
      </c>
      <c r="B384" t="s">
        <v>1469</v>
      </c>
      <c r="C384">
        <v>27</v>
      </c>
      <c r="D384" t="s">
        <v>15</v>
      </c>
      <c r="E384" t="s">
        <v>45</v>
      </c>
      <c r="F384" t="s">
        <v>1141</v>
      </c>
      <c r="G384">
        <v>29</v>
      </c>
      <c r="H384">
        <v>2015</v>
      </c>
      <c r="I384" t="s">
        <v>1470</v>
      </c>
      <c r="J384" t="s">
        <v>1471</v>
      </c>
      <c r="K384" t="s">
        <v>53</v>
      </c>
      <c r="L384" t="s">
        <v>29</v>
      </c>
      <c r="M384" t="s">
        <v>1472</v>
      </c>
      <c r="N384" t="s">
        <v>31</v>
      </c>
      <c r="U384" t="s">
        <v>53</v>
      </c>
    </row>
    <row r="385" spans="1:21" x14ac:dyDescent="0.25">
      <c r="A385">
        <v>367</v>
      </c>
      <c r="B385" t="s">
        <v>1473</v>
      </c>
      <c r="C385">
        <v>26</v>
      </c>
      <c r="D385" t="s">
        <v>15</v>
      </c>
      <c r="E385" t="s">
        <v>25</v>
      </c>
      <c r="F385" t="s">
        <v>1141</v>
      </c>
      <c r="G385">
        <v>29</v>
      </c>
      <c r="H385">
        <v>2015</v>
      </c>
      <c r="I385" t="s">
        <v>1474</v>
      </c>
      <c r="J385" t="s">
        <v>1475</v>
      </c>
      <c r="K385" t="s">
        <v>58</v>
      </c>
      <c r="L385" t="s">
        <v>29</v>
      </c>
      <c r="M385" t="s">
        <v>1476</v>
      </c>
      <c r="N385" t="s">
        <v>80</v>
      </c>
      <c r="U385" t="s">
        <v>58</v>
      </c>
    </row>
    <row r="386" spans="1:21" x14ac:dyDescent="0.25">
      <c r="A386">
        <v>372</v>
      </c>
      <c r="B386" t="s">
        <v>1477</v>
      </c>
      <c r="C386">
        <v>42</v>
      </c>
      <c r="D386" t="s">
        <v>15</v>
      </c>
      <c r="E386" t="s">
        <v>25</v>
      </c>
      <c r="F386" t="s">
        <v>1141</v>
      </c>
      <c r="G386">
        <v>30</v>
      </c>
      <c r="H386">
        <v>2015</v>
      </c>
      <c r="I386" t="s">
        <v>1478</v>
      </c>
      <c r="J386" t="s">
        <v>1479</v>
      </c>
      <c r="K386" t="s">
        <v>53</v>
      </c>
      <c r="L386" t="s">
        <v>29</v>
      </c>
      <c r="M386" t="s">
        <v>1480</v>
      </c>
      <c r="N386" t="s">
        <v>23</v>
      </c>
      <c r="U386" t="s">
        <v>53</v>
      </c>
    </row>
    <row r="387" spans="1:21" x14ac:dyDescent="0.25">
      <c r="A387">
        <v>371</v>
      </c>
      <c r="B387" t="s">
        <v>1481</v>
      </c>
      <c r="C387">
        <v>25</v>
      </c>
      <c r="D387" t="s">
        <v>87</v>
      </c>
      <c r="E387" t="s">
        <v>16</v>
      </c>
      <c r="F387" t="s">
        <v>1141</v>
      </c>
      <c r="G387">
        <v>30</v>
      </c>
      <c r="H387">
        <v>2015</v>
      </c>
      <c r="I387" t="s">
        <v>1482</v>
      </c>
      <c r="J387" t="s">
        <v>786</v>
      </c>
      <c r="K387" t="s">
        <v>20</v>
      </c>
      <c r="L387" t="s">
        <v>29</v>
      </c>
      <c r="M387" t="s">
        <v>787</v>
      </c>
      <c r="N387" t="s">
        <v>31</v>
      </c>
      <c r="U387" t="s">
        <v>20</v>
      </c>
    </row>
    <row r="388" spans="1:21" x14ac:dyDescent="0.25">
      <c r="A388">
        <v>373</v>
      </c>
      <c r="B388" t="s">
        <v>1483</v>
      </c>
      <c r="C388">
        <v>53</v>
      </c>
      <c r="D388" t="s">
        <v>15</v>
      </c>
      <c r="E388" t="s">
        <v>25</v>
      </c>
      <c r="F388" t="s">
        <v>1141</v>
      </c>
      <c r="G388">
        <v>30</v>
      </c>
      <c r="H388">
        <v>2015</v>
      </c>
      <c r="I388" t="s">
        <v>1484</v>
      </c>
      <c r="J388" t="s">
        <v>1485</v>
      </c>
      <c r="K388" t="s">
        <v>474</v>
      </c>
      <c r="L388" t="s">
        <v>29</v>
      </c>
      <c r="M388" t="s">
        <v>1486</v>
      </c>
      <c r="N388" t="s">
        <v>31</v>
      </c>
      <c r="U388" t="s">
        <v>474</v>
      </c>
    </row>
    <row r="389" spans="1:21" x14ac:dyDescent="0.25">
      <c r="A389">
        <v>370</v>
      </c>
      <c r="B389" t="s">
        <v>1487</v>
      </c>
      <c r="C389">
        <v>22</v>
      </c>
      <c r="D389" t="s">
        <v>15</v>
      </c>
      <c r="E389" t="s">
        <v>45</v>
      </c>
      <c r="F389" t="s">
        <v>1141</v>
      </c>
      <c r="G389">
        <v>30</v>
      </c>
      <c r="H389">
        <v>2015</v>
      </c>
      <c r="I389" t="s">
        <v>1488</v>
      </c>
      <c r="J389" t="s">
        <v>154</v>
      </c>
      <c r="K389" t="s">
        <v>122</v>
      </c>
      <c r="L389" t="s">
        <v>29</v>
      </c>
      <c r="M389" t="s">
        <v>155</v>
      </c>
      <c r="N389" t="s">
        <v>70</v>
      </c>
      <c r="U389" t="s">
        <v>122</v>
      </c>
    </row>
    <row r="390" spans="1:21" x14ac:dyDescent="0.25">
      <c r="A390">
        <v>374</v>
      </c>
      <c r="B390" t="s">
        <v>1489</v>
      </c>
      <c r="C390">
        <v>53</v>
      </c>
      <c r="D390" t="s">
        <v>15</v>
      </c>
      <c r="E390" t="s">
        <v>16</v>
      </c>
      <c r="F390" t="s">
        <v>1141</v>
      </c>
      <c r="G390">
        <v>30</v>
      </c>
      <c r="H390">
        <v>2015</v>
      </c>
      <c r="I390" t="s">
        <v>1490</v>
      </c>
      <c r="J390" t="s">
        <v>1491</v>
      </c>
      <c r="K390" t="s">
        <v>209</v>
      </c>
      <c r="L390" t="s">
        <v>29</v>
      </c>
      <c r="M390" t="s">
        <v>1492</v>
      </c>
      <c r="N390" t="s">
        <v>31</v>
      </c>
      <c r="U390" t="s">
        <v>209</v>
      </c>
    </row>
    <row r="391" spans="1:21" x14ac:dyDescent="0.25">
      <c r="A391">
        <v>375</v>
      </c>
      <c r="B391" t="s">
        <v>1493</v>
      </c>
      <c r="C391">
        <v>52</v>
      </c>
      <c r="D391" t="s">
        <v>15</v>
      </c>
      <c r="E391" t="s">
        <v>25</v>
      </c>
      <c r="F391" t="s">
        <v>1494</v>
      </c>
      <c r="G391">
        <v>2</v>
      </c>
      <c r="H391">
        <v>2015</v>
      </c>
      <c r="I391" t="s">
        <v>1495</v>
      </c>
      <c r="J391" t="s">
        <v>532</v>
      </c>
      <c r="K391" t="s">
        <v>805</v>
      </c>
      <c r="L391" t="s">
        <v>29</v>
      </c>
      <c r="M391" t="s">
        <v>1046</v>
      </c>
      <c r="N391" t="s">
        <v>31</v>
      </c>
      <c r="U391" t="s">
        <v>805</v>
      </c>
    </row>
    <row r="392" spans="1:21" x14ac:dyDescent="0.25">
      <c r="A392">
        <v>379</v>
      </c>
      <c r="B392" t="s">
        <v>1496</v>
      </c>
      <c r="C392">
        <v>44</v>
      </c>
      <c r="D392" t="s">
        <v>15</v>
      </c>
      <c r="E392" t="s">
        <v>25</v>
      </c>
      <c r="F392" t="s">
        <v>1494</v>
      </c>
      <c r="G392">
        <v>3</v>
      </c>
      <c r="H392">
        <v>2015</v>
      </c>
      <c r="I392" t="s">
        <v>1497</v>
      </c>
      <c r="J392" t="s">
        <v>171</v>
      </c>
      <c r="K392" t="s">
        <v>172</v>
      </c>
      <c r="L392" t="s">
        <v>29</v>
      </c>
      <c r="M392" t="s">
        <v>1498</v>
      </c>
      <c r="N392" t="s">
        <v>1499</v>
      </c>
      <c r="U392" t="s">
        <v>172</v>
      </c>
    </row>
    <row r="393" spans="1:21" x14ac:dyDescent="0.25">
      <c r="A393">
        <v>376</v>
      </c>
      <c r="B393" t="s">
        <v>1500</v>
      </c>
      <c r="C393">
        <v>30</v>
      </c>
      <c r="D393" t="s">
        <v>15</v>
      </c>
      <c r="E393" t="s">
        <v>16</v>
      </c>
      <c r="F393" t="s">
        <v>1494</v>
      </c>
      <c r="G393">
        <v>3</v>
      </c>
      <c r="H393">
        <v>2015</v>
      </c>
      <c r="I393" t="s">
        <v>1501</v>
      </c>
      <c r="J393" t="s">
        <v>1502</v>
      </c>
      <c r="K393" t="s">
        <v>122</v>
      </c>
      <c r="L393" t="s">
        <v>29</v>
      </c>
      <c r="M393" t="s">
        <v>1503</v>
      </c>
      <c r="N393" t="s">
        <v>31</v>
      </c>
      <c r="U393" t="s">
        <v>122</v>
      </c>
    </row>
    <row r="394" spans="1:21" x14ac:dyDescent="0.25">
      <c r="A394">
        <v>377</v>
      </c>
      <c r="B394" t="s">
        <v>1504</v>
      </c>
      <c r="C394">
        <v>34</v>
      </c>
      <c r="D394" t="s">
        <v>15</v>
      </c>
      <c r="E394" t="s">
        <v>33</v>
      </c>
      <c r="F394" t="s">
        <v>1494</v>
      </c>
      <c r="G394">
        <v>3</v>
      </c>
      <c r="H394">
        <v>2015</v>
      </c>
      <c r="I394" t="s">
        <v>1501</v>
      </c>
      <c r="J394" t="s">
        <v>1502</v>
      </c>
      <c r="K394" t="s">
        <v>122</v>
      </c>
      <c r="L394" t="s">
        <v>29</v>
      </c>
      <c r="M394" t="s">
        <v>1503</v>
      </c>
      <c r="N394" t="s">
        <v>31</v>
      </c>
      <c r="U394" t="s">
        <v>122</v>
      </c>
    </row>
    <row r="395" spans="1:21" x14ac:dyDescent="0.25">
      <c r="A395">
        <v>378</v>
      </c>
      <c r="B395" t="s">
        <v>1505</v>
      </c>
      <c r="C395">
        <v>36</v>
      </c>
      <c r="D395" t="s">
        <v>15</v>
      </c>
      <c r="E395" t="s">
        <v>25</v>
      </c>
      <c r="F395" t="s">
        <v>1494</v>
      </c>
      <c r="G395">
        <v>3</v>
      </c>
      <c r="H395">
        <v>2015</v>
      </c>
      <c r="I395" t="s">
        <v>1506</v>
      </c>
      <c r="J395" t="s">
        <v>1507</v>
      </c>
      <c r="K395" t="s">
        <v>142</v>
      </c>
      <c r="L395" t="s">
        <v>29</v>
      </c>
      <c r="M395" t="s">
        <v>1508</v>
      </c>
      <c r="N395" t="s">
        <v>31</v>
      </c>
      <c r="U395" t="s">
        <v>142</v>
      </c>
    </row>
    <row r="396" spans="1:21" x14ac:dyDescent="0.25">
      <c r="A396">
        <v>381</v>
      </c>
      <c r="B396" t="s">
        <v>1509</v>
      </c>
      <c r="C396">
        <v>53</v>
      </c>
      <c r="D396" t="s">
        <v>15</v>
      </c>
      <c r="E396" t="s">
        <v>25</v>
      </c>
      <c r="F396" t="s">
        <v>1494</v>
      </c>
      <c r="G396">
        <v>4</v>
      </c>
      <c r="H396">
        <v>2015</v>
      </c>
      <c r="I396" t="s">
        <v>1510</v>
      </c>
      <c r="J396" t="s">
        <v>1511</v>
      </c>
      <c r="K396" t="s">
        <v>248</v>
      </c>
      <c r="L396" t="s">
        <v>29</v>
      </c>
      <c r="M396" t="s">
        <v>284</v>
      </c>
      <c r="N396" t="s">
        <v>31</v>
      </c>
      <c r="U396" t="s">
        <v>248</v>
      </c>
    </row>
    <row r="397" spans="1:21" x14ac:dyDescent="0.25">
      <c r="A397">
        <v>380</v>
      </c>
      <c r="B397" t="s">
        <v>1512</v>
      </c>
      <c r="C397">
        <v>36</v>
      </c>
      <c r="D397" t="s">
        <v>15</v>
      </c>
      <c r="E397" t="s">
        <v>25</v>
      </c>
      <c r="F397" t="s">
        <v>1494</v>
      </c>
      <c r="G397">
        <v>4</v>
      </c>
      <c r="H397">
        <v>2015</v>
      </c>
      <c r="I397" t="s">
        <v>1513</v>
      </c>
      <c r="J397" t="s">
        <v>1514</v>
      </c>
      <c r="K397" t="s">
        <v>36</v>
      </c>
      <c r="L397" t="s">
        <v>29</v>
      </c>
      <c r="M397" t="s">
        <v>1515</v>
      </c>
      <c r="N397" t="s">
        <v>55</v>
      </c>
      <c r="U397" t="s">
        <v>36</v>
      </c>
    </row>
    <row r="398" spans="1:21" x14ac:dyDescent="0.25">
      <c r="A398">
        <v>382</v>
      </c>
      <c r="B398" t="s">
        <v>1516</v>
      </c>
      <c r="C398">
        <v>32</v>
      </c>
      <c r="D398" t="s">
        <v>15</v>
      </c>
      <c r="E398" t="s">
        <v>33</v>
      </c>
      <c r="F398" t="s">
        <v>1494</v>
      </c>
      <c r="G398">
        <v>5</v>
      </c>
      <c r="H398">
        <v>2015</v>
      </c>
      <c r="I398" t="s">
        <v>1517</v>
      </c>
      <c r="J398" t="s">
        <v>1518</v>
      </c>
      <c r="K398" t="s">
        <v>53</v>
      </c>
      <c r="L398" t="s">
        <v>29</v>
      </c>
      <c r="M398" t="s">
        <v>85</v>
      </c>
      <c r="N398" t="s">
        <v>80</v>
      </c>
      <c r="U398" t="s">
        <v>53</v>
      </c>
    </row>
    <row r="399" spans="1:21" x14ac:dyDescent="0.25">
      <c r="A399">
        <v>383</v>
      </c>
      <c r="B399" t="s">
        <v>1519</v>
      </c>
      <c r="C399">
        <v>46</v>
      </c>
      <c r="D399" t="s">
        <v>15</v>
      </c>
      <c r="E399" t="s">
        <v>25</v>
      </c>
      <c r="F399" t="s">
        <v>1494</v>
      </c>
      <c r="G399">
        <v>5</v>
      </c>
      <c r="H399">
        <v>2015</v>
      </c>
      <c r="I399" t="s">
        <v>1520</v>
      </c>
      <c r="J399" t="s">
        <v>1521</v>
      </c>
      <c r="K399" t="s">
        <v>209</v>
      </c>
      <c r="L399" t="s">
        <v>29</v>
      </c>
      <c r="M399" t="s">
        <v>1522</v>
      </c>
      <c r="N399" t="s">
        <v>31</v>
      </c>
      <c r="U399" t="s">
        <v>209</v>
      </c>
    </row>
    <row r="400" spans="1:21" x14ac:dyDescent="0.25">
      <c r="A400">
        <v>384</v>
      </c>
      <c r="B400" t="s">
        <v>1523</v>
      </c>
      <c r="C400">
        <v>29</v>
      </c>
      <c r="D400" t="s">
        <v>15</v>
      </c>
      <c r="E400" t="s">
        <v>16</v>
      </c>
      <c r="F400" t="s">
        <v>1494</v>
      </c>
      <c r="G400">
        <v>6</v>
      </c>
      <c r="H400">
        <v>2015</v>
      </c>
      <c r="I400" t="s">
        <v>1524</v>
      </c>
      <c r="J400" t="s">
        <v>83</v>
      </c>
      <c r="K400" t="s">
        <v>53</v>
      </c>
      <c r="L400" t="s">
        <v>29</v>
      </c>
      <c r="M400" t="s">
        <v>268</v>
      </c>
      <c r="N400" t="s">
        <v>23</v>
      </c>
      <c r="U400" t="s">
        <v>53</v>
      </c>
    </row>
    <row r="401" spans="1:21" x14ac:dyDescent="0.25">
      <c r="A401">
        <v>385</v>
      </c>
      <c r="B401" t="s">
        <v>1525</v>
      </c>
      <c r="C401">
        <v>34</v>
      </c>
      <c r="D401" t="s">
        <v>87</v>
      </c>
      <c r="E401" t="s">
        <v>16</v>
      </c>
      <c r="F401" t="s">
        <v>1494</v>
      </c>
      <c r="G401">
        <v>6</v>
      </c>
      <c r="H401">
        <v>2015</v>
      </c>
      <c r="I401" t="s">
        <v>1526</v>
      </c>
      <c r="J401" t="s">
        <v>1527</v>
      </c>
      <c r="K401" t="s">
        <v>191</v>
      </c>
      <c r="L401" t="s">
        <v>42</v>
      </c>
      <c r="M401" t="s">
        <v>1371</v>
      </c>
      <c r="N401" t="s">
        <v>23</v>
      </c>
      <c r="U401" t="s">
        <v>191</v>
      </c>
    </row>
    <row r="402" spans="1:21" x14ac:dyDescent="0.25">
      <c r="A402">
        <v>386</v>
      </c>
      <c r="B402" t="s">
        <v>1528</v>
      </c>
      <c r="C402">
        <v>41</v>
      </c>
      <c r="D402" t="s">
        <v>15</v>
      </c>
      <c r="E402" t="s">
        <v>16</v>
      </c>
      <c r="F402" t="s">
        <v>1494</v>
      </c>
      <c r="G402">
        <v>6</v>
      </c>
      <c r="H402">
        <v>2015</v>
      </c>
      <c r="I402" t="s">
        <v>1526</v>
      </c>
      <c r="J402" t="s">
        <v>1527</v>
      </c>
      <c r="K402" t="s">
        <v>191</v>
      </c>
      <c r="L402" t="s">
        <v>42</v>
      </c>
      <c r="M402" t="s">
        <v>1371</v>
      </c>
      <c r="N402" t="s">
        <v>23</v>
      </c>
      <c r="U402" t="s">
        <v>191</v>
      </c>
    </row>
    <row r="403" spans="1:21" x14ac:dyDescent="0.25">
      <c r="A403">
        <v>388</v>
      </c>
      <c r="B403" t="s">
        <v>1529</v>
      </c>
      <c r="C403">
        <v>21</v>
      </c>
      <c r="D403" t="s">
        <v>15</v>
      </c>
      <c r="E403" t="s">
        <v>16</v>
      </c>
      <c r="F403" t="s">
        <v>1494</v>
      </c>
      <c r="G403">
        <v>7</v>
      </c>
      <c r="H403">
        <v>2015</v>
      </c>
      <c r="I403" t="s">
        <v>1530</v>
      </c>
      <c r="J403" t="s">
        <v>1531</v>
      </c>
      <c r="K403" t="s">
        <v>53</v>
      </c>
      <c r="L403" t="s">
        <v>29</v>
      </c>
      <c r="M403" t="s">
        <v>85</v>
      </c>
      <c r="N403" t="s">
        <v>108</v>
      </c>
      <c r="U403" t="s">
        <v>53</v>
      </c>
    </row>
    <row r="404" spans="1:21" x14ac:dyDescent="0.25">
      <c r="A404">
        <v>391</v>
      </c>
      <c r="B404" t="s">
        <v>1532</v>
      </c>
      <c r="C404">
        <v>72</v>
      </c>
      <c r="D404" t="s">
        <v>15</v>
      </c>
      <c r="E404" t="s">
        <v>25</v>
      </c>
      <c r="F404" t="s">
        <v>1494</v>
      </c>
      <c r="G404">
        <v>7</v>
      </c>
      <c r="H404">
        <v>2015</v>
      </c>
      <c r="I404" t="s">
        <v>1533</v>
      </c>
      <c r="J404" t="s">
        <v>1534</v>
      </c>
      <c r="K404" t="s">
        <v>20</v>
      </c>
      <c r="L404" t="s">
        <v>29</v>
      </c>
      <c r="M404" t="s">
        <v>1535</v>
      </c>
      <c r="N404" t="s">
        <v>80</v>
      </c>
      <c r="U404" t="s">
        <v>20</v>
      </c>
    </row>
    <row r="405" spans="1:21" x14ac:dyDescent="0.25">
      <c r="A405">
        <v>387</v>
      </c>
      <c r="B405" t="s">
        <v>1536</v>
      </c>
      <c r="C405">
        <v>18</v>
      </c>
      <c r="D405" t="s">
        <v>15</v>
      </c>
      <c r="E405" t="s">
        <v>25</v>
      </c>
      <c r="F405" t="s">
        <v>1494</v>
      </c>
      <c r="G405">
        <v>7</v>
      </c>
      <c r="H405">
        <v>2015</v>
      </c>
      <c r="I405" t="s">
        <v>1537</v>
      </c>
      <c r="J405" t="s">
        <v>1538</v>
      </c>
      <c r="K405" t="s">
        <v>502</v>
      </c>
      <c r="L405" t="s">
        <v>29</v>
      </c>
      <c r="M405" t="s">
        <v>1539</v>
      </c>
      <c r="N405" t="s">
        <v>31</v>
      </c>
      <c r="U405" t="s">
        <v>502</v>
      </c>
    </row>
    <row r="406" spans="1:21" x14ac:dyDescent="0.25">
      <c r="A406">
        <v>390</v>
      </c>
      <c r="B406" t="s">
        <v>1540</v>
      </c>
      <c r="C406">
        <v>35</v>
      </c>
      <c r="D406" t="s">
        <v>15</v>
      </c>
      <c r="E406" t="s">
        <v>25</v>
      </c>
      <c r="F406" t="s">
        <v>1494</v>
      </c>
      <c r="G406">
        <v>7</v>
      </c>
      <c r="H406">
        <v>2015</v>
      </c>
      <c r="I406" t="s">
        <v>1541</v>
      </c>
      <c r="J406" t="s">
        <v>1374</v>
      </c>
      <c r="K406" t="s">
        <v>196</v>
      </c>
      <c r="L406" t="s">
        <v>29</v>
      </c>
      <c r="M406" t="s">
        <v>1542</v>
      </c>
      <c r="N406" t="s">
        <v>80</v>
      </c>
      <c r="U406" t="s">
        <v>196</v>
      </c>
    </row>
    <row r="407" spans="1:21" x14ac:dyDescent="0.25">
      <c r="A407">
        <v>393</v>
      </c>
      <c r="B407" t="s">
        <v>1543</v>
      </c>
      <c r="C407">
        <v>35</v>
      </c>
      <c r="D407" t="s">
        <v>15</v>
      </c>
      <c r="E407" t="s">
        <v>25</v>
      </c>
      <c r="F407" t="s">
        <v>1494</v>
      </c>
      <c r="G407">
        <v>8</v>
      </c>
      <c r="H407">
        <v>2015</v>
      </c>
      <c r="I407" t="s">
        <v>1544</v>
      </c>
      <c r="J407" t="s">
        <v>1545</v>
      </c>
      <c r="K407" t="s">
        <v>63</v>
      </c>
      <c r="L407" t="s">
        <v>29</v>
      </c>
      <c r="M407" t="s">
        <v>574</v>
      </c>
      <c r="N407" t="s">
        <v>70</v>
      </c>
      <c r="U407" t="s">
        <v>63</v>
      </c>
    </row>
    <row r="408" spans="1:21" x14ac:dyDescent="0.25">
      <c r="A408">
        <v>389</v>
      </c>
      <c r="B408" t="s">
        <v>1546</v>
      </c>
      <c r="C408">
        <v>33</v>
      </c>
      <c r="D408" t="s">
        <v>15</v>
      </c>
      <c r="E408" t="s">
        <v>25</v>
      </c>
      <c r="F408" t="s">
        <v>1494</v>
      </c>
      <c r="G408">
        <v>8</v>
      </c>
      <c r="H408">
        <v>2015</v>
      </c>
      <c r="I408" t="s">
        <v>1547</v>
      </c>
      <c r="J408" t="s">
        <v>1548</v>
      </c>
      <c r="K408" t="s">
        <v>322</v>
      </c>
      <c r="L408" t="s">
        <v>84</v>
      </c>
      <c r="M408" t="s">
        <v>1549</v>
      </c>
      <c r="N408" t="s">
        <v>23</v>
      </c>
      <c r="U408" t="s">
        <v>322</v>
      </c>
    </row>
    <row r="409" spans="1:21" x14ac:dyDescent="0.25">
      <c r="A409">
        <v>394</v>
      </c>
      <c r="B409" t="s">
        <v>1550</v>
      </c>
      <c r="C409">
        <v>48</v>
      </c>
      <c r="D409" t="s">
        <v>15</v>
      </c>
      <c r="E409" t="s">
        <v>16</v>
      </c>
      <c r="F409" t="s">
        <v>1494</v>
      </c>
      <c r="G409">
        <v>8</v>
      </c>
      <c r="H409">
        <v>2015</v>
      </c>
      <c r="I409" t="s">
        <v>1551</v>
      </c>
      <c r="J409" t="s">
        <v>1212</v>
      </c>
      <c r="K409" t="s">
        <v>132</v>
      </c>
      <c r="L409" t="s">
        <v>29</v>
      </c>
      <c r="M409" t="s">
        <v>992</v>
      </c>
      <c r="N409" t="s">
        <v>31</v>
      </c>
      <c r="U409" t="s">
        <v>132</v>
      </c>
    </row>
    <row r="410" spans="1:21" x14ac:dyDescent="0.25">
      <c r="A410">
        <v>392</v>
      </c>
      <c r="B410" t="s">
        <v>1552</v>
      </c>
      <c r="C410">
        <v>31</v>
      </c>
      <c r="D410" t="s">
        <v>15</v>
      </c>
      <c r="E410" t="s">
        <v>16</v>
      </c>
      <c r="F410" t="s">
        <v>1494</v>
      </c>
      <c r="G410">
        <v>8</v>
      </c>
      <c r="H410">
        <v>2015</v>
      </c>
      <c r="I410" t="s">
        <v>1553</v>
      </c>
      <c r="J410" t="s">
        <v>1554</v>
      </c>
      <c r="K410" t="s">
        <v>181</v>
      </c>
      <c r="L410" t="s">
        <v>29</v>
      </c>
      <c r="M410" t="s">
        <v>1555</v>
      </c>
      <c r="N410" t="s">
        <v>23</v>
      </c>
      <c r="U410" t="s">
        <v>181</v>
      </c>
    </row>
    <row r="411" spans="1:21" x14ac:dyDescent="0.25">
      <c r="A411">
        <v>395</v>
      </c>
      <c r="B411" t="s">
        <v>1556</v>
      </c>
      <c r="C411">
        <v>58</v>
      </c>
      <c r="D411" t="s">
        <v>15</v>
      </c>
      <c r="E411" t="s">
        <v>25</v>
      </c>
      <c r="F411" t="s">
        <v>1494</v>
      </c>
      <c r="G411">
        <v>8</v>
      </c>
      <c r="H411">
        <v>2015</v>
      </c>
      <c r="I411" t="s">
        <v>1557</v>
      </c>
      <c r="J411" t="s">
        <v>1558</v>
      </c>
      <c r="K411" t="s">
        <v>196</v>
      </c>
      <c r="L411" t="s">
        <v>29</v>
      </c>
      <c r="M411" t="s">
        <v>1559</v>
      </c>
      <c r="N411" t="s">
        <v>31</v>
      </c>
      <c r="U411" t="s">
        <v>196</v>
      </c>
    </row>
    <row r="412" spans="1:21" x14ac:dyDescent="0.25">
      <c r="A412">
        <v>396</v>
      </c>
      <c r="B412" t="s">
        <v>1560</v>
      </c>
      <c r="C412">
        <v>34</v>
      </c>
      <c r="D412" t="s">
        <v>15</v>
      </c>
      <c r="E412" t="s">
        <v>16</v>
      </c>
      <c r="F412" t="s">
        <v>1494</v>
      </c>
      <c r="G412">
        <v>10</v>
      </c>
      <c r="H412">
        <v>2015</v>
      </c>
      <c r="I412" t="s">
        <v>1561</v>
      </c>
      <c r="J412" t="s">
        <v>1562</v>
      </c>
      <c r="K412" t="s">
        <v>340</v>
      </c>
      <c r="L412" t="s">
        <v>29</v>
      </c>
      <c r="M412" t="s">
        <v>1563</v>
      </c>
      <c r="N412" t="s">
        <v>80</v>
      </c>
      <c r="U412" t="s">
        <v>340</v>
      </c>
    </row>
    <row r="413" spans="1:21" x14ac:dyDescent="0.25">
      <c r="A413">
        <v>397</v>
      </c>
      <c r="B413" t="s">
        <v>1564</v>
      </c>
      <c r="C413">
        <v>55</v>
      </c>
      <c r="D413" t="s">
        <v>15</v>
      </c>
      <c r="E413" t="s">
        <v>25</v>
      </c>
      <c r="F413" t="s">
        <v>1494</v>
      </c>
      <c r="G413">
        <v>10</v>
      </c>
      <c r="H413">
        <v>2015</v>
      </c>
      <c r="I413" t="s">
        <v>1565</v>
      </c>
      <c r="J413" t="s">
        <v>1566</v>
      </c>
      <c r="K413" t="s">
        <v>502</v>
      </c>
      <c r="L413" t="s">
        <v>84</v>
      </c>
      <c r="M413" t="s">
        <v>1567</v>
      </c>
      <c r="N413" t="s">
        <v>23</v>
      </c>
      <c r="U413" t="s">
        <v>502</v>
      </c>
    </row>
    <row r="414" spans="1:21" x14ac:dyDescent="0.25">
      <c r="A414">
        <v>398</v>
      </c>
      <c r="B414" t="s">
        <v>1568</v>
      </c>
      <c r="C414">
        <v>28</v>
      </c>
      <c r="D414" t="s">
        <v>15</v>
      </c>
      <c r="E414" t="s">
        <v>25</v>
      </c>
      <c r="F414" t="s">
        <v>1494</v>
      </c>
      <c r="G414">
        <v>11</v>
      </c>
      <c r="H414">
        <v>2015</v>
      </c>
      <c r="I414" t="s">
        <v>1569</v>
      </c>
      <c r="J414" t="s">
        <v>1570</v>
      </c>
      <c r="K414" t="s">
        <v>322</v>
      </c>
      <c r="L414" t="s">
        <v>29</v>
      </c>
      <c r="M414" t="s">
        <v>1571</v>
      </c>
      <c r="N414" t="s">
        <v>80</v>
      </c>
      <c r="U414" t="s">
        <v>322</v>
      </c>
    </row>
    <row r="415" spans="1:21" x14ac:dyDescent="0.25">
      <c r="A415">
        <v>399</v>
      </c>
      <c r="B415" t="s">
        <v>1572</v>
      </c>
      <c r="C415">
        <v>30</v>
      </c>
      <c r="D415" t="s">
        <v>15</v>
      </c>
      <c r="E415" t="s">
        <v>16</v>
      </c>
      <c r="F415" t="s">
        <v>1494</v>
      </c>
      <c r="G415">
        <v>11</v>
      </c>
      <c r="H415">
        <v>2015</v>
      </c>
      <c r="I415" t="s">
        <v>1573</v>
      </c>
      <c r="J415" t="s">
        <v>275</v>
      </c>
      <c r="K415" t="s">
        <v>122</v>
      </c>
      <c r="L415" t="s">
        <v>29</v>
      </c>
      <c r="M415" t="s">
        <v>276</v>
      </c>
      <c r="N415" t="s">
        <v>108</v>
      </c>
      <c r="U415" t="s">
        <v>122</v>
      </c>
    </row>
    <row r="416" spans="1:21" x14ac:dyDescent="0.25">
      <c r="A416">
        <v>400</v>
      </c>
      <c r="B416" t="s">
        <v>1574</v>
      </c>
      <c r="C416">
        <v>47</v>
      </c>
      <c r="D416" t="s">
        <v>15</v>
      </c>
      <c r="E416" t="s">
        <v>25</v>
      </c>
      <c r="F416" t="s">
        <v>1494</v>
      </c>
      <c r="G416">
        <v>11</v>
      </c>
      <c r="H416">
        <v>2015</v>
      </c>
      <c r="I416" t="s">
        <v>1575</v>
      </c>
      <c r="J416" t="s">
        <v>1576</v>
      </c>
      <c r="K416" t="s">
        <v>36</v>
      </c>
      <c r="L416" t="s">
        <v>29</v>
      </c>
      <c r="M416" t="s">
        <v>1577</v>
      </c>
      <c r="N416" t="s">
        <v>31</v>
      </c>
      <c r="U416" t="s">
        <v>36</v>
      </c>
    </row>
    <row r="417" spans="1:21" x14ac:dyDescent="0.25">
      <c r="A417">
        <v>547</v>
      </c>
      <c r="B417" t="s">
        <v>1578</v>
      </c>
      <c r="C417">
        <v>28</v>
      </c>
      <c r="D417" t="s">
        <v>15</v>
      </c>
      <c r="E417" t="s">
        <v>45</v>
      </c>
      <c r="F417" t="s">
        <v>1494</v>
      </c>
      <c r="G417">
        <v>12</v>
      </c>
      <c r="H417">
        <v>2015</v>
      </c>
      <c r="I417" t="s">
        <v>1579</v>
      </c>
      <c r="J417" t="s">
        <v>1467</v>
      </c>
      <c r="K417" t="s">
        <v>63</v>
      </c>
      <c r="L417" t="s">
        <v>29</v>
      </c>
      <c r="M417" t="s">
        <v>1468</v>
      </c>
      <c r="N417" t="s">
        <v>31</v>
      </c>
      <c r="U417" t="s">
        <v>63</v>
      </c>
    </row>
    <row r="418" spans="1:21" x14ac:dyDescent="0.25">
      <c r="A418">
        <v>402</v>
      </c>
      <c r="B418" t="s">
        <v>1580</v>
      </c>
      <c r="C418">
        <v>40</v>
      </c>
      <c r="D418" t="s">
        <v>15</v>
      </c>
      <c r="E418" t="s">
        <v>25</v>
      </c>
      <c r="F418" t="s">
        <v>1494</v>
      </c>
      <c r="G418">
        <v>12</v>
      </c>
      <c r="H418">
        <v>2015</v>
      </c>
      <c r="I418" t="s">
        <v>1581</v>
      </c>
      <c r="J418" t="s">
        <v>1582</v>
      </c>
      <c r="K418" t="s">
        <v>53</v>
      </c>
      <c r="L418" t="s">
        <v>29</v>
      </c>
      <c r="M418" t="s">
        <v>1583</v>
      </c>
      <c r="N418" t="s">
        <v>80</v>
      </c>
      <c r="U418" t="s">
        <v>53</v>
      </c>
    </row>
    <row r="419" spans="1:21" x14ac:dyDescent="0.25">
      <c r="A419">
        <v>401</v>
      </c>
      <c r="B419" t="s">
        <v>1584</v>
      </c>
      <c r="C419">
        <v>28</v>
      </c>
      <c r="D419" t="s">
        <v>15</v>
      </c>
      <c r="E419" t="s">
        <v>16</v>
      </c>
      <c r="F419" t="s">
        <v>1494</v>
      </c>
      <c r="G419">
        <v>12</v>
      </c>
      <c r="H419">
        <v>2015</v>
      </c>
      <c r="I419" t="s">
        <v>1585</v>
      </c>
      <c r="J419" t="s">
        <v>978</v>
      </c>
      <c r="K419" t="s">
        <v>322</v>
      </c>
      <c r="L419" t="s">
        <v>29</v>
      </c>
      <c r="M419" t="s">
        <v>979</v>
      </c>
      <c r="N419" t="s">
        <v>31</v>
      </c>
      <c r="U419" t="s">
        <v>322</v>
      </c>
    </row>
    <row r="420" spans="1:21" x14ac:dyDescent="0.25">
      <c r="A420">
        <v>404</v>
      </c>
      <c r="B420" t="s">
        <v>1586</v>
      </c>
      <c r="C420">
        <v>46</v>
      </c>
      <c r="D420" t="s">
        <v>15</v>
      </c>
      <c r="E420" t="s">
        <v>33</v>
      </c>
      <c r="F420" t="s">
        <v>1494</v>
      </c>
      <c r="G420">
        <v>12</v>
      </c>
      <c r="H420">
        <v>2015</v>
      </c>
      <c r="I420" t="s">
        <v>1587</v>
      </c>
      <c r="J420" t="s">
        <v>918</v>
      </c>
      <c r="K420" t="s">
        <v>41</v>
      </c>
      <c r="L420" t="s">
        <v>29</v>
      </c>
      <c r="M420" t="s">
        <v>773</v>
      </c>
      <c r="N420" t="s">
        <v>31</v>
      </c>
      <c r="U420" t="s">
        <v>41</v>
      </c>
    </row>
    <row r="421" spans="1:21" x14ac:dyDescent="0.25">
      <c r="A421">
        <v>552</v>
      </c>
      <c r="B421" t="s">
        <v>1588</v>
      </c>
      <c r="C421">
        <v>68</v>
      </c>
      <c r="D421" t="s">
        <v>15</v>
      </c>
      <c r="E421" t="s">
        <v>25</v>
      </c>
      <c r="F421" t="s">
        <v>1494</v>
      </c>
      <c r="G421">
        <v>13</v>
      </c>
      <c r="H421">
        <v>2015</v>
      </c>
      <c r="I421" t="s">
        <v>1589</v>
      </c>
      <c r="J421" t="s">
        <v>1590</v>
      </c>
      <c r="K421" t="s">
        <v>502</v>
      </c>
      <c r="L421" t="s">
        <v>42</v>
      </c>
      <c r="M421" t="s">
        <v>1591</v>
      </c>
      <c r="N421" t="s">
        <v>23</v>
      </c>
      <c r="U421" t="s">
        <v>502</v>
      </c>
    </row>
    <row r="422" spans="1:21" x14ac:dyDescent="0.25">
      <c r="A422">
        <v>405</v>
      </c>
      <c r="B422" t="s">
        <v>1592</v>
      </c>
      <c r="C422">
        <v>37</v>
      </c>
      <c r="D422" t="s">
        <v>15</v>
      </c>
      <c r="E422" t="s">
        <v>16</v>
      </c>
      <c r="F422" t="s">
        <v>1494</v>
      </c>
      <c r="G422">
        <v>13</v>
      </c>
      <c r="H422">
        <v>2015</v>
      </c>
      <c r="I422" t="s">
        <v>1593</v>
      </c>
      <c r="J422" t="s">
        <v>1594</v>
      </c>
      <c r="K422" t="s">
        <v>36</v>
      </c>
      <c r="L422" t="s">
        <v>21</v>
      </c>
      <c r="M422" t="s">
        <v>1595</v>
      </c>
      <c r="N422" t="s">
        <v>23</v>
      </c>
      <c r="U422" t="s">
        <v>36</v>
      </c>
    </row>
    <row r="423" spans="1:21" x14ac:dyDescent="0.25">
      <c r="A423">
        <v>424</v>
      </c>
      <c r="B423" t="s">
        <v>1596</v>
      </c>
      <c r="C423">
        <v>53</v>
      </c>
      <c r="D423" t="s">
        <v>15</v>
      </c>
      <c r="E423" t="s">
        <v>25</v>
      </c>
      <c r="F423" t="s">
        <v>1494</v>
      </c>
      <c r="G423">
        <v>14</v>
      </c>
      <c r="H423">
        <v>2015</v>
      </c>
      <c r="I423" t="s">
        <v>1597</v>
      </c>
      <c r="J423" t="s">
        <v>1570</v>
      </c>
      <c r="K423" t="s">
        <v>322</v>
      </c>
      <c r="L423" t="s">
        <v>29</v>
      </c>
      <c r="M423" t="s">
        <v>1571</v>
      </c>
      <c r="N423" t="s">
        <v>31</v>
      </c>
      <c r="U423" t="s">
        <v>322</v>
      </c>
    </row>
    <row r="424" spans="1:21" x14ac:dyDescent="0.25">
      <c r="A424">
        <v>406</v>
      </c>
      <c r="B424" t="s">
        <v>1598</v>
      </c>
      <c r="C424">
        <v>38</v>
      </c>
      <c r="D424" t="s">
        <v>15</v>
      </c>
      <c r="E424" t="s">
        <v>25</v>
      </c>
      <c r="F424" t="s">
        <v>1494</v>
      </c>
      <c r="G424">
        <v>14</v>
      </c>
      <c r="H424">
        <v>2015</v>
      </c>
      <c r="I424" t="s">
        <v>1599</v>
      </c>
      <c r="J424" t="s">
        <v>1600</v>
      </c>
      <c r="K424" t="s">
        <v>427</v>
      </c>
      <c r="L424" t="s">
        <v>29</v>
      </c>
      <c r="M424" t="s">
        <v>1601</v>
      </c>
      <c r="N424" t="s">
        <v>31</v>
      </c>
      <c r="U424" t="s">
        <v>427</v>
      </c>
    </row>
    <row r="425" spans="1:21" x14ac:dyDescent="0.25">
      <c r="A425">
        <v>409</v>
      </c>
      <c r="B425" t="s">
        <v>1602</v>
      </c>
      <c r="C425">
        <v>42</v>
      </c>
      <c r="D425" t="s">
        <v>15</v>
      </c>
      <c r="E425" t="s">
        <v>25</v>
      </c>
      <c r="F425" t="s">
        <v>1494</v>
      </c>
      <c r="G425">
        <v>15</v>
      </c>
      <c r="H425">
        <v>2015</v>
      </c>
      <c r="I425" t="s">
        <v>1603</v>
      </c>
      <c r="J425" t="s">
        <v>1604</v>
      </c>
      <c r="K425" t="s">
        <v>53</v>
      </c>
      <c r="L425" t="s">
        <v>29</v>
      </c>
      <c r="M425" t="s">
        <v>1605</v>
      </c>
      <c r="N425" t="s">
        <v>55</v>
      </c>
      <c r="U425" t="s">
        <v>53</v>
      </c>
    </row>
    <row r="426" spans="1:21" x14ac:dyDescent="0.25">
      <c r="A426">
        <v>408</v>
      </c>
      <c r="B426" t="s">
        <v>1606</v>
      </c>
      <c r="C426">
        <v>41</v>
      </c>
      <c r="D426" t="s">
        <v>15</v>
      </c>
      <c r="E426" t="s">
        <v>25</v>
      </c>
      <c r="F426" t="s">
        <v>1494</v>
      </c>
      <c r="G426">
        <v>15</v>
      </c>
      <c r="H426">
        <v>2015</v>
      </c>
      <c r="I426" t="s">
        <v>1607</v>
      </c>
      <c r="J426" t="s">
        <v>1608</v>
      </c>
      <c r="K426" t="s">
        <v>106</v>
      </c>
      <c r="L426" t="s">
        <v>29</v>
      </c>
      <c r="M426" t="s">
        <v>1609</v>
      </c>
      <c r="N426" t="s">
        <v>31</v>
      </c>
      <c r="U426" t="s">
        <v>106</v>
      </c>
    </row>
    <row r="427" spans="1:21" x14ac:dyDescent="0.25">
      <c r="A427">
        <v>407</v>
      </c>
      <c r="B427" t="s">
        <v>1610</v>
      </c>
      <c r="C427">
        <v>40</v>
      </c>
      <c r="D427" t="s">
        <v>15</v>
      </c>
      <c r="E427" t="s">
        <v>45</v>
      </c>
      <c r="F427" t="s">
        <v>1494</v>
      </c>
      <c r="G427">
        <v>15</v>
      </c>
      <c r="H427">
        <v>2015</v>
      </c>
      <c r="I427" t="s">
        <v>1611</v>
      </c>
      <c r="J427" t="s">
        <v>1402</v>
      </c>
      <c r="K427" t="s">
        <v>196</v>
      </c>
      <c r="L427" t="s">
        <v>21</v>
      </c>
      <c r="M427" t="s">
        <v>1403</v>
      </c>
      <c r="N427" t="s">
        <v>23</v>
      </c>
      <c r="U427" t="s">
        <v>196</v>
      </c>
    </row>
    <row r="428" spans="1:21" x14ac:dyDescent="0.25">
      <c r="A428">
        <v>411</v>
      </c>
      <c r="B428" t="s">
        <v>1612</v>
      </c>
      <c r="C428">
        <v>34</v>
      </c>
      <c r="D428" t="s">
        <v>15</v>
      </c>
      <c r="E428" t="s">
        <v>25</v>
      </c>
      <c r="F428" t="s">
        <v>1494</v>
      </c>
      <c r="G428">
        <v>17</v>
      </c>
      <c r="H428">
        <v>2015</v>
      </c>
      <c r="I428" t="s">
        <v>1613</v>
      </c>
      <c r="J428" t="s">
        <v>1479</v>
      </c>
      <c r="K428" t="s">
        <v>53</v>
      </c>
      <c r="L428" t="s">
        <v>29</v>
      </c>
      <c r="M428" t="s">
        <v>1480</v>
      </c>
      <c r="N428" t="s">
        <v>31</v>
      </c>
      <c r="U428" t="s">
        <v>53</v>
      </c>
    </row>
    <row r="429" spans="1:21" x14ac:dyDescent="0.25">
      <c r="A429">
        <v>410</v>
      </c>
      <c r="B429" t="s">
        <v>1614</v>
      </c>
      <c r="C429">
        <v>18</v>
      </c>
      <c r="D429" t="s">
        <v>15</v>
      </c>
      <c r="E429" t="s">
        <v>25</v>
      </c>
      <c r="F429" t="s">
        <v>1494</v>
      </c>
      <c r="G429">
        <v>17</v>
      </c>
      <c r="H429">
        <v>2015</v>
      </c>
      <c r="I429" t="s">
        <v>1615</v>
      </c>
      <c r="J429" t="s">
        <v>1616</v>
      </c>
      <c r="K429" t="s">
        <v>322</v>
      </c>
      <c r="L429" t="s">
        <v>29</v>
      </c>
      <c r="M429" t="s">
        <v>1617</v>
      </c>
      <c r="N429" t="s">
        <v>31</v>
      </c>
      <c r="U429" t="s">
        <v>322</v>
      </c>
    </row>
    <row r="430" spans="1:21" x14ac:dyDescent="0.25">
      <c r="A430">
        <v>413</v>
      </c>
      <c r="B430" t="s">
        <v>1618</v>
      </c>
      <c r="C430">
        <v>45</v>
      </c>
      <c r="D430" t="s">
        <v>15</v>
      </c>
      <c r="E430" t="s">
        <v>16</v>
      </c>
      <c r="F430" t="s">
        <v>1494</v>
      </c>
      <c r="G430">
        <v>17</v>
      </c>
      <c r="H430">
        <v>2015</v>
      </c>
      <c r="I430" t="s">
        <v>1619</v>
      </c>
      <c r="J430" t="s">
        <v>1212</v>
      </c>
      <c r="K430" t="s">
        <v>106</v>
      </c>
      <c r="L430" t="s">
        <v>29</v>
      </c>
      <c r="M430" t="s">
        <v>1620</v>
      </c>
      <c r="N430" t="s">
        <v>31</v>
      </c>
      <c r="U430" t="s">
        <v>106</v>
      </c>
    </row>
    <row r="431" spans="1:21" x14ac:dyDescent="0.25">
      <c r="A431">
        <v>412</v>
      </c>
      <c r="B431" t="s">
        <v>1621</v>
      </c>
      <c r="C431">
        <v>27</v>
      </c>
      <c r="D431" t="s">
        <v>15</v>
      </c>
      <c r="E431" t="s">
        <v>25</v>
      </c>
      <c r="F431" t="s">
        <v>1494</v>
      </c>
      <c r="G431">
        <v>17</v>
      </c>
      <c r="H431">
        <v>2015</v>
      </c>
      <c r="I431" t="s">
        <v>1622</v>
      </c>
      <c r="J431" t="s">
        <v>1623</v>
      </c>
      <c r="K431" t="s">
        <v>172</v>
      </c>
      <c r="L431" t="s">
        <v>29</v>
      </c>
      <c r="M431" t="s">
        <v>1624</v>
      </c>
      <c r="N431" t="s">
        <v>70</v>
      </c>
      <c r="U431" t="s">
        <v>172</v>
      </c>
    </row>
    <row r="432" spans="1:21" x14ac:dyDescent="0.25">
      <c r="A432">
        <v>1011</v>
      </c>
      <c r="B432" t="s">
        <v>1625</v>
      </c>
      <c r="C432">
        <v>31</v>
      </c>
      <c r="D432" t="s">
        <v>15</v>
      </c>
      <c r="E432" t="s">
        <v>25</v>
      </c>
      <c r="F432" t="s">
        <v>1494</v>
      </c>
      <c r="G432">
        <v>19</v>
      </c>
      <c r="H432">
        <v>2015</v>
      </c>
      <c r="I432" t="s">
        <v>1626</v>
      </c>
      <c r="J432" t="s">
        <v>1627</v>
      </c>
      <c r="K432" t="s">
        <v>545</v>
      </c>
      <c r="L432" t="s">
        <v>29</v>
      </c>
      <c r="M432" t="s">
        <v>1628</v>
      </c>
      <c r="N432" t="s">
        <v>23</v>
      </c>
      <c r="U432" t="s">
        <v>545</v>
      </c>
    </row>
    <row r="433" spans="1:21" x14ac:dyDescent="0.25">
      <c r="A433">
        <v>428</v>
      </c>
      <c r="B433" t="s">
        <v>1629</v>
      </c>
      <c r="C433">
        <v>35</v>
      </c>
      <c r="D433" t="s">
        <v>15</v>
      </c>
      <c r="E433" t="s">
        <v>25</v>
      </c>
      <c r="F433" t="s">
        <v>1494</v>
      </c>
      <c r="G433">
        <v>19</v>
      </c>
      <c r="H433">
        <v>2015</v>
      </c>
      <c r="I433" t="s">
        <v>1630</v>
      </c>
      <c r="J433" t="s">
        <v>1631</v>
      </c>
      <c r="K433" t="s">
        <v>127</v>
      </c>
      <c r="L433" t="s">
        <v>29</v>
      </c>
      <c r="M433" t="s">
        <v>1632</v>
      </c>
      <c r="N433" t="s">
        <v>31</v>
      </c>
      <c r="U433" t="s">
        <v>127</v>
      </c>
    </row>
    <row r="434" spans="1:21" x14ac:dyDescent="0.25">
      <c r="A434">
        <v>427</v>
      </c>
      <c r="B434" t="s">
        <v>1633</v>
      </c>
      <c r="C434">
        <v>17</v>
      </c>
      <c r="D434" t="s">
        <v>15</v>
      </c>
      <c r="E434" t="s">
        <v>25</v>
      </c>
      <c r="F434" t="s">
        <v>1494</v>
      </c>
      <c r="G434">
        <v>19</v>
      </c>
      <c r="H434">
        <v>2015</v>
      </c>
      <c r="I434" t="s">
        <v>1634</v>
      </c>
      <c r="J434" t="s">
        <v>1635</v>
      </c>
      <c r="K434" t="s">
        <v>68</v>
      </c>
      <c r="L434" t="s">
        <v>29</v>
      </c>
      <c r="M434" t="s">
        <v>1636</v>
      </c>
      <c r="N434" t="s">
        <v>31</v>
      </c>
      <c r="U434" t="s">
        <v>68</v>
      </c>
    </row>
    <row r="435" spans="1:21" x14ac:dyDescent="0.25">
      <c r="A435">
        <v>426</v>
      </c>
      <c r="B435" t="s">
        <v>1637</v>
      </c>
      <c r="C435">
        <v>29</v>
      </c>
      <c r="D435" t="s">
        <v>15</v>
      </c>
      <c r="E435" t="s">
        <v>16</v>
      </c>
      <c r="F435" t="s">
        <v>1494</v>
      </c>
      <c r="G435">
        <v>19</v>
      </c>
      <c r="H435">
        <v>2015</v>
      </c>
      <c r="I435" t="s">
        <v>1638</v>
      </c>
      <c r="J435" t="s">
        <v>1639</v>
      </c>
      <c r="K435" t="s">
        <v>74</v>
      </c>
      <c r="L435" t="s">
        <v>29</v>
      </c>
      <c r="M435" t="s">
        <v>1640</v>
      </c>
      <c r="N435" t="s">
        <v>31</v>
      </c>
      <c r="U435" t="s">
        <v>74</v>
      </c>
    </row>
    <row r="436" spans="1:21" x14ac:dyDescent="0.25">
      <c r="A436">
        <v>425</v>
      </c>
      <c r="B436" t="s">
        <v>1641</v>
      </c>
      <c r="C436">
        <v>54</v>
      </c>
      <c r="D436" t="s">
        <v>15</v>
      </c>
      <c r="E436" t="s">
        <v>45</v>
      </c>
      <c r="F436" t="s">
        <v>1494</v>
      </c>
      <c r="G436">
        <v>19</v>
      </c>
      <c r="H436">
        <v>2015</v>
      </c>
      <c r="I436" t="s">
        <v>1642</v>
      </c>
      <c r="J436" t="s">
        <v>879</v>
      </c>
      <c r="K436" t="s">
        <v>209</v>
      </c>
      <c r="L436" t="s">
        <v>29</v>
      </c>
      <c r="M436" t="s">
        <v>880</v>
      </c>
      <c r="N436" t="s">
        <v>80</v>
      </c>
      <c r="U436" t="s">
        <v>209</v>
      </c>
    </row>
    <row r="437" spans="1:21" x14ac:dyDescent="0.25">
      <c r="A437">
        <v>430</v>
      </c>
      <c r="B437" t="s">
        <v>1643</v>
      </c>
      <c r="C437">
        <v>26</v>
      </c>
      <c r="D437" t="s">
        <v>15</v>
      </c>
      <c r="E437" t="s">
        <v>16</v>
      </c>
      <c r="F437" t="s">
        <v>1494</v>
      </c>
      <c r="G437">
        <v>20</v>
      </c>
      <c r="H437">
        <v>2015</v>
      </c>
      <c r="I437" t="s">
        <v>1644</v>
      </c>
      <c r="J437" t="s">
        <v>409</v>
      </c>
      <c r="K437" t="s">
        <v>112</v>
      </c>
      <c r="L437" t="s">
        <v>29</v>
      </c>
      <c r="M437" t="s">
        <v>410</v>
      </c>
      <c r="N437" t="s">
        <v>31</v>
      </c>
      <c r="U437" t="s">
        <v>112</v>
      </c>
    </row>
    <row r="438" spans="1:21" x14ac:dyDescent="0.25">
      <c r="A438">
        <v>429</v>
      </c>
      <c r="B438" t="s">
        <v>1645</v>
      </c>
      <c r="C438">
        <v>52</v>
      </c>
      <c r="D438" t="s">
        <v>15</v>
      </c>
      <c r="E438" t="s">
        <v>25</v>
      </c>
      <c r="F438" t="s">
        <v>1494</v>
      </c>
      <c r="G438">
        <v>20</v>
      </c>
      <c r="H438">
        <v>2015</v>
      </c>
      <c r="I438" t="s">
        <v>1646</v>
      </c>
      <c r="J438" t="s">
        <v>1647</v>
      </c>
      <c r="K438" t="s">
        <v>117</v>
      </c>
      <c r="L438" t="s">
        <v>29</v>
      </c>
      <c r="M438" t="s">
        <v>1648</v>
      </c>
      <c r="N438" t="s">
        <v>80</v>
      </c>
      <c r="U438" t="s">
        <v>117</v>
      </c>
    </row>
    <row r="439" spans="1:21" x14ac:dyDescent="0.25">
      <c r="A439">
        <v>431</v>
      </c>
      <c r="B439" t="s">
        <v>1649</v>
      </c>
      <c r="C439">
        <v>43</v>
      </c>
      <c r="D439" t="s">
        <v>15</v>
      </c>
      <c r="E439" t="s">
        <v>25</v>
      </c>
      <c r="F439" t="s">
        <v>1494</v>
      </c>
      <c r="G439">
        <v>20</v>
      </c>
      <c r="H439">
        <v>2015</v>
      </c>
      <c r="I439" t="s">
        <v>1650</v>
      </c>
      <c r="J439" t="s">
        <v>1651</v>
      </c>
      <c r="K439" t="s">
        <v>710</v>
      </c>
      <c r="L439" t="s">
        <v>29</v>
      </c>
      <c r="M439" t="s">
        <v>1191</v>
      </c>
      <c r="N439" t="s">
        <v>80</v>
      </c>
      <c r="U439" t="s">
        <v>710</v>
      </c>
    </row>
    <row r="440" spans="1:21" x14ac:dyDescent="0.25">
      <c r="A440">
        <v>432</v>
      </c>
      <c r="B440" t="s">
        <v>1652</v>
      </c>
      <c r="C440">
        <v>39</v>
      </c>
      <c r="D440" t="s">
        <v>87</v>
      </c>
      <c r="E440" t="s">
        <v>25</v>
      </c>
      <c r="F440" t="s">
        <v>1494</v>
      </c>
      <c r="G440">
        <v>20</v>
      </c>
      <c r="H440">
        <v>2015</v>
      </c>
      <c r="I440" t="s">
        <v>1653</v>
      </c>
      <c r="J440" t="s">
        <v>1654</v>
      </c>
      <c r="K440" t="s">
        <v>1655</v>
      </c>
      <c r="L440" t="s">
        <v>29</v>
      </c>
      <c r="M440" t="s">
        <v>1656</v>
      </c>
      <c r="N440" t="s">
        <v>80</v>
      </c>
      <c r="U440" t="s">
        <v>1655</v>
      </c>
    </row>
    <row r="441" spans="1:21" x14ac:dyDescent="0.25">
      <c r="A441">
        <v>437</v>
      </c>
      <c r="B441" t="s">
        <v>1657</v>
      </c>
      <c r="C441">
        <v>29</v>
      </c>
      <c r="D441" t="s">
        <v>15</v>
      </c>
      <c r="E441" t="s">
        <v>16</v>
      </c>
      <c r="F441" t="s">
        <v>1494</v>
      </c>
      <c r="G441">
        <v>21</v>
      </c>
      <c r="H441">
        <v>2015</v>
      </c>
      <c r="I441" t="s">
        <v>1658</v>
      </c>
      <c r="J441" t="s">
        <v>1659</v>
      </c>
      <c r="K441" t="s">
        <v>322</v>
      </c>
      <c r="L441" t="s">
        <v>29</v>
      </c>
      <c r="M441" t="s">
        <v>1660</v>
      </c>
      <c r="N441" t="s">
        <v>70</v>
      </c>
      <c r="U441" t="s">
        <v>322</v>
      </c>
    </row>
    <row r="442" spans="1:21" x14ac:dyDescent="0.25">
      <c r="A442">
        <v>434</v>
      </c>
      <c r="B442" t="s">
        <v>1661</v>
      </c>
      <c r="C442">
        <v>38</v>
      </c>
      <c r="D442" t="s">
        <v>15</v>
      </c>
      <c r="E442" t="s">
        <v>16</v>
      </c>
      <c r="F442" t="s">
        <v>1494</v>
      </c>
      <c r="G442">
        <v>21</v>
      </c>
      <c r="H442">
        <v>2015</v>
      </c>
      <c r="I442" t="s">
        <v>1662</v>
      </c>
      <c r="J442" t="s">
        <v>1663</v>
      </c>
      <c r="K442" t="s">
        <v>248</v>
      </c>
      <c r="L442" t="s">
        <v>29</v>
      </c>
      <c r="M442" t="s">
        <v>1664</v>
      </c>
      <c r="N442" t="s">
        <v>31</v>
      </c>
      <c r="U442" t="s">
        <v>248</v>
      </c>
    </row>
    <row r="443" spans="1:21" x14ac:dyDescent="0.25">
      <c r="A443">
        <v>436</v>
      </c>
      <c r="B443" t="s">
        <v>1665</v>
      </c>
      <c r="C443">
        <v>24</v>
      </c>
      <c r="D443" t="s">
        <v>15</v>
      </c>
      <c r="E443" t="s">
        <v>45</v>
      </c>
      <c r="F443" t="s">
        <v>1494</v>
      </c>
      <c r="G443">
        <v>21</v>
      </c>
      <c r="H443">
        <v>2015</v>
      </c>
      <c r="I443" t="s">
        <v>1666</v>
      </c>
      <c r="J443" t="s">
        <v>827</v>
      </c>
      <c r="K443" t="s">
        <v>191</v>
      </c>
      <c r="L443" t="s">
        <v>29</v>
      </c>
      <c r="M443" t="s">
        <v>1667</v>
      </c>
      <c r="N443" t="s">
        <v>80</v>
      </c>
      <c r="U443" t="s">
        <v>191</v>
      </c>
    </row>
    <row r="444" spans="1:21" x14ac:dyDescent="0.25">
      <c r="A444">
        <v>435</v>
      </c>
      <c r="B444" t="s">
        <v>1668</v>
      </c>
      <c r="C444">
        <v>32</v>
      </c>
      <c r="D444" t="s">
        <v>15</v>
      </c>
      <c r="E444" t="s">
        <v>16</v>
      </c>
      <c r="F444" t="s">
        <v>1494</v>
      </c>
      <c r="G444">
        <v>21</v>
      </c>
      <c r="H444">
        <v>2015</v>
      </c>
      <c r="I444" t="s">
        <v>1669</v>
      </c>
      <c r="J444" t="s">
        <v>1651</v>
      </c>
      <c r="K444" t="s">
        <v>710</v>
      </c>
      <c r="L444" t="s">
        <v>29</v>
      </c>
      <c r="M444" t="s">
        <v>1670</v>
      </c>
      <c r="N444" t="s">
        <v>31</v>
      </c>
      <c r="U444" t="s">
        <v>710</v>
      </c>
    </row>
    <row r="445" spans="1:21" x14ac:dyDescent="0.25">
      <c r="A445">
        <v>438</v>
      </c>
      <c r="B445" t="s">
        <v>1671</v>
      </c>
      <c r="C445">
        <v>22</v>
      </c>
      <c r="D445" t="s">
        <v>15</v>
      </c>
      <c r="E445" t="s">
        <v>45</v>
      </c>
      <c r="F445" t="s">
        <v>1494</v>
      </c>
      <c r="G445">
        <v>21</v>
      </c>
      <c r="H445">
        <v>2015</v>
      </c>
      <c r="I445" t="s">
        <v>1672</v>
      </c>
      <c r="J445" t="s">
        <v>154</v>
      </c>
      <c r="K445" t="s">
        <v>122</v>
      </c>
      <c r="L445" t="s">
        <v>29</v>
      </c>
      <c r="M445" t="s">
        <v>155</v>
      </c>
      <c r="N445" t="s">
        <v>31</v>
      </c>
      <c r="U445" t="s">
        <v>122</v>
      </c>
    </row>
    <row r="446" spans="1:21" x14ac:dyDescent="0.25">
      <c r="A446">
        <v>439</v>
      </c>
      <c r="B446" t="s">
        <v>1673</v>
      </c>
      <c r="C446">
        <v>40</v>
      </c>
      <c r="D446" t="s">
        <v>15</v>
      </c>
      <c r="E446" t="s">
        <v>25</v>
      </c>
      <c r="F446" t="s">
        <v>1494</v>
      </c>
      <c r="G446">
        <v>22</v>
      </c>
      <c r="H446">
        <v>2015</v>
      </c>
      <c r="I446" t="s">
        <v>1674</v>
      </c>
      <c r="J446" t="s">
        <v>1675</v>
      </c>
      <c r="K446" t="s">
        <v>74</v>
      </c>
      <c r="L446" t="s">
        <v>29</v>
      </c>
      <c r="M446" t="s">
        <v>562</v>
      </c>
      <c r="N446" t="s">
        <v>55</v>
      </c>
      <c r="U446" t="s">
        <v>74</v>
      </c>
    </row>
    <row r="447" spans="1:21" x14ac:dyDescent="0.25">
      <c r="A447">
        <v>442</v>
      </c>
      <c r="B447" t="s">
        <v>1676</v>
      </c>
      <c r="C447">
        <v>40</v>
      </c>
      <c r="D447" t="s">
        <v>15</v>
      </c>
      <c r="E447" t="s">
        <v>25</v>
      </c>
      <c r="F447" t="s">
        <v>1494</v>
      </c>
      <c r="G447">
        <v>23</v>
      </c>
      <c r="H447">
        <v>2015</v>
      </c>
      <c r="I447" t="s">
        <v>1677</v>
      </c>
      <c r="J447" t="s">
        <v>1678</v>
      </c>
      <c r="K447" t="s">
        <v>63</v>
      </c>
      <c r="L447" t="s">
        <v>29</v>
      </c>
      <c r="M447" t="s">
        <v>1679</v>
      </c>
      <c r="N447" t="s">
        <v>31</v>
      </c>
      <c r="U447" t="s">
        <v>63</v>
      </c>
    </row>
    <row r="448" spans="1:21" x14ac:dyDescent="0.25">
      <c r="A448">
        <v>441</v>
      </c>
      <c r="B448" t="s">
        <v>1680</v>
      </c>
      <c r="C448">
        <v>25</v>
      </c>
      <c r="D448" t="s">
        <v>15</v>
      </c>
      <c r="E448" t="s">
        <v>16</v>
      </c>
      <c r="F448" t="s">
        <v>1494</v>
      </c>
      <c r="G448">
        <v>23</v>
      </c>
      <c r="H448">
        <v>2015</v>
      </c>
      <c r="I448" t="s">
        <v>1681</v>
      </c>
      <c r="J448" t="s">
        <v>1455</v>
      </c>
      <c r="K448" t="s">
        <v>427</v>
      </c>
      <c r="L448" t="s">
        <v>29</v>
      </c>
      <c r="M448" t="s">
        <v>1682</v>
      </c>
      <c r="N448" t="s">
        <v>31</v>
      </c>
      <c r="U448" t="s">
        <v>427</v>
      </c>
    </row>
    <row r="449" spans="1:21" x14ac:dyDescent="0.25">
      <c r="A449">
        <v>440</v>
      </c>
      <c r="B449" t="s">
        <v>1683</v>
      </c>
      <c r="C449">
        <v>47</v>
      </c>
      <c r="D449" t="s">
        <v>15</v>
      </c>
      <c r="E449" t="s">
        <v>25</v>
      </c>
      <c r="F449" t="s">
        <v>1494</v>
      </c>
      <c r="G449">
        <v>23</v>
      </c>
      <c r="H449">
        <v>2015</v>
      </c>
      <c r="I449" t="s">
        <v>1684</v>
      </c>
      <c r="J449" t="s">
        <v>1685</v>
      </c>
      <c r="K449" t="s">
        <v>186</v>
      </c>
      <c r="L449" t="s">
        <v>29</v>
      </c>
      <c r="M449" t="s">
        <v>1686</v>
      </c>
      <c r="N449" t="s">
        <v>31</v>
      </c>
      <c r="U449" t="s">
        <v>186</v>
      </c>
    </row>
    <row r="450" spans="1:21" x14ac:dyDescent="0.25">
      <c r="A450">
        <v>445</v>
      </c>
      <c r="B450" t="s">
        <v>1687</v>
      </c>
      <c r="C450">
        <v>36</v>
      </c>
      <c r="D450" t="s">
        <v>15</v>
      </c>
      <c r="E450" t="s">
        <v>16</v>
      </c>
      <c r="F450" t="s">
        <v>1494</v>
      </c>
      <c r="G450">
        <v>25</v>
      </c>
      <c r="H450">
        <v>2015</v>
      </c>
      <c r="I450" t="s">
        <v>1688</v>
      </c>
      <c r="J450" t="s">
        <v>1689</v>
      </c>
      <c r="K450" t="s">
        <v>545</v>
      </c>
      <c r="L450" t="s">
        <v>29</v>
      </c>
      <c r="M450" t="s">
        <v>1690</v>
      </c>
      <c r="N450" t="s">
        <v>80</v>
      </c>
      <c r="U450" t="s">
        <v>545</v>
      </c>
    </row>
    <row r="451" spans="1:21" x14ac:dyDescent="0.25">
      <c r="A451">
        <v>443</v>
      </c>
      <c r="B451" t="s">
        <v>1691</v>
      </c>
      <c r="C451">
        <v>31</v>
      </c>
      <c r="D451" t="s">
        <v>87</v>
      </c>
      <c r="E451" t="s">
        <v>25</v>
      </c>
      <c r="F451" t="s">
        <v>1494</v>
      </c>
      <c r="G451">
        <v>25</v>
      </c>
      <c r="H451">
        <v>2015</v>
      </c>
      <c r="I451" t="s">
        <v>1692</v>
      </c>
      <c r="J451" t="s">
        <v>330</v>
      </c>
      <c r="K451" t="s">
        <v>122</v>
      </c>
      <c r="L451" t="s">
        <v>29</v>
      </c>
      <c r="M451" t="s">
        <v>331</v>
      </c>
      <c r="N451" t="s">
        <v>31</v>
      </c>
      <c r="U451" t="s">
        <v>122</v>
      </c>
    </row>
    <row r="452" spans="1:21" x14ac:dyDescent="0.25">
      <c r="A452">
        <v>772</v>
      </c>
      <c r="B452" t="s">
        <v>1693</v>
      </c>
      <c r="C452">
        <v>64</v>
      </c>
      <c r="D452" t="s">
        <v>15</v>
      </c>
      <c r="E452" t="s">
        <v>25</v>
      </c>
      <c r="F452" t="s">
        <v>1494</v>
      </c>
      <c r="G452">
        <v>25</v>
      </c>
      <c r="H452">
        <v>2015</v>
      </c>
      <c r="I452" t="s">
        <v>1694</v>
      </c>
      <c r="J452" t="s">
        <v>1695</v>
      </c>
      <c r="K452" t="s">
        <v>209</v>
      </c>
      <c r="L452" t="s">
        <v>42</v>
      </c>
      <c r="M452" t="s">
        <v>1696</v>
      </c>
      <c r="N452" t="s">
        <v>23</v>
      </c>
      <c r="U452" t="s">
        <v>209</v>
      </c>
    </row>
    <row r="453" spans="1:21" x14ac:dyDescent="0.25">
      <c r="A453">
        <v>773</v>
      </c>
      <c r="B453" t="s">
        <v>1697</v>
      </c>
      <c r="C453">
        <v>64</v>
      </c>
      <c r="D453" t="s">
        <v>87</v>
      </c>
      <c r="E453" t="s">
        <v>25</v>
      </c>
      <c r="F453" t="s">
        <v>1494</v>
      </c>
      <c r="G453">
        <v>25</v>
      </c>
      <c r="H453">
        <v>2015</v>
      </c>
      <c r="I453" t="s">
        <v>1694</v>
      </c>
      <c r="J453" t="s">
        <v>1695</v>
      </c>
      <c r="K453" t="s">
        <v>209</v>
      </c>
      <c r="L453" t="s">
        <v>42</v>
      </c>
      <c r="M453" t="s">
        <v>1696</v>
      </c>
      <c r="N453" t="s">
        <v>23</v>
      </c>
      <c r="U453" t="s">
        <v>209</v>
      </c>
    </row>
    <row r="454" spans="1:21" x14ac:dyDescent="0.25">
      <c r="A454">
        <v>450</v>
      </c>
      <c r="B454" t="s">
        <v>1698</v>
      </c>
      <c r="C454">
        <v>24</v>
      </c>
      <c r="D454" t="s">
        <v>15</v>
      </c>
      <c r="E454" t="s">
        <v>25</v>
      </c>
      <c r="F454" t="s">
        <v>1494</v>
      </c>
      <c r="G454">
        <v>26</v>
      </c>
      <c r="H454">
        <v>2015</v>
      </c>
      <c r="I454" t="s">
        <v>1699</v>
      </c>
      <c r="J454" t="s">
        <v>1700</v>
      </c>
      <c r="K454" t="s">
        <v>132</v>
      </c>
      <c r="L454" t="s">
        <v>29</v>
      </c>
      <c r="M454" t="s">
        <v>1701</v>
      </c>
      <c r="N454" t="s">
        <v>237</v>
      </c>
      <c r="U454" t="s">
        <v>132</v>
      </c>
    </row>
    <row r="455" spans="1:21" x14ac:dyDescent="0.25">
      <c r="A455">
        <v>444</v>
      </c>
      <c r="B455" t="s">
        <v>1702</v>
      </c>
      <c r="C455">
        <v>51</v>
      </c>
      <c r="D455" t="s">
        <v>15</v>
      </c>
      <c r="E455" t="s">
        <v>16</v>
      </c>
      <c r="F455" t="s">
        <v>1494</v>
      </c>
      <c r="G455">
        <v>26</v>
      </c>
      <c r="H455">
        <v>2015</v>
      </c>
      <c r="I455" t="s">
        <v>1703</v>
      </c>
      <c r="J455" t="s">
        <v>1402</v>
      </c>
      <c r="K455" t="s">
        <v>196</v>
      </c>
      <c r="L455" t="s">
        <v>29</v>
      </c>
      <c r="M455" t="s">
        <v>1403</v>
      </c>
      <c r="N455" t="s">
        <v>31</v>
      </c>
      <c r="U455" t="s">
        <v>196</v>
      </c>
    </row>
    <row r="456" spans="1:21" x14ac:dyDescent="0.25">
      <c r="A456">
        <v>446</v>
      </c>
      <c r="B456" t="s">
        <v>1704</v>
      </c>
      <c r="C456">
        <v>62</v>
      </c>
      <c r="D456" t="s">
        <v>15</v>
      </c>
      <c r="E456" t="s">
        <v>25</v>
      </c>
      <c r="F456" t="s">
        <v>1494</v>
      </c>
      <c r="G456">
        <v>26</v>
      </c>
      <c r="H456">
        <v>2015</v>
      </c>
      <c r="I456" t="s">
        <v>1705</v>
      </c>
      <c r="J456" t="s">
        <v>1706</v>
      </c>
      <c r="K456" t="s">
        <v>36</v>
      </c>
      <c r="L456" t="s">
        <v>29</v>
      </c>
      <c r="M456" t="s">
        <v>1707</v>
      </c>
      <c r="N456" t="s">
        <v>31</v>
      </c>
      <c r="U456" t="s">
        <v>36</v>
      </c>
    </row>
    <row r="457" spans="1:21" x14ac:dyDescent="0.25">
      <c r="A457">
        <v>451</v>
      </c>
      <c r="B457" t="s">
        <v>1708</v>
      </c>
      <c r="C457">
        <v>33</v>
      </c>
      <c r="D457" t="s">
        <v>15</v>
      </c>
      <c r="E457" t="s">
        <v>25</v>
      </c>
      <c r="F457" t="s">
        <v>1494</v>
      </c>
      <c r="G457">
        <v>27</v>
      </c>
      <c r="H457">
        <v>2015</v>
      </c>
      <c r="I457" t="s">
        <v>1709</v>
      </c>
      <c r="J457" t="s">
        <v>1710</v>
      </c>
      <c r="K457" t="s">
        <v>53</v>
      </c>
      <c r="L457" t="s">
        <v>29</v>
      </c>
      <c r="M457" t="s">
        <v>1080</v>
      </c>
      <c r="N457" t="s">
        <v>70</v>
      </c>
      <c r="U457" t="s">
        <v>53</v>
      </c>
    </row>
    <row r="458" spans="1:21" x14ac:dyDescent="0.25">
      <c r="A458">
        <v>454</v>
      </c>
      <c r="B458" t="s">
        <v>1711</v>
      </c>
      <c r="C458">
        <v>20</v>
      </c>
      <c r="D458" t="s">
        <v>15</v>
      </c>
      <c r="E458" t="s">
        <v>1712</v>
      </c>
      <c r="F458" t="s">
        <v>1494</v>
      </c>
      <c r="G458">
        <v>27</v>
      </c>
      <c r="H458">
        <v>2015</v>
      </c>
      <c r="I458" t="s">
        <v>1713</v>
      </c>
      <c r="J458" t="s">
        <v>1408</v>
      </c>
      <c r="K458" t="s">
        <v>53</v>
      </c>
      <c r="L458" t="s">
        <v>29</v>
      </c>
      <c r="M458" t="s">
        <v>1409</v>
      </c>
      <c r="N458" t="s">
        <v>23</v>
      </c>
      <c r="U458" t="s">
        <v>53</v>
      </c>
    </row>
    <row r="459" spans="1:21" x14ac:dyDescent="0.25">
      <c r="A459">
        <v>452</v>
      </c>
      <c r="B459" t="s">
        <v>1714</v>
      </c>
      <c r="C459">
        <v>57</v>
      </c>
      <c r="D459" t="s">
        <v>15</v>
      </c>
      <c r="E459" t="s">
        <v>25</v>
      </c>
      <c r="F459" t="s">
        <v>1494</v>
      </c>
      <c r="G459">
        <v>27</v>
      </c>
      <c r="H459">
        <v>2015</v>
      </c>
      <c r="I459" t="s">
        <v>1715</v>
      </c>
      <c r="J459" t="s">
        <v>1716</v>
      </c>
      <c r="K459" t="s">
        <v>20</v>
      </c>
      <c r="L459" t="s">
        <v>29</v>
      </c>
      <c r="M459" t="s">
        <v>1717</v>
      </c>
      <c r="N459" t="s">
        <v>80</v>
      </c>
      <c r="U459" t="s">
        <v>20</v>
      </c>
    </row>
    <row r="460" spans="1:21" x14ac:dyDescent="0.25">
      <c r="A460">
        <v>448</v>
      </c>
      <c r="B460" t="s">
        <v>1718</v>
      </c>
      <c r="C460">
        <v>34</v>
      </c>
      <c r="D460" t="s">
        <v>15</v>
      </c>
      <c r="E460" t="s">
        <v>25</v>
      </c>
      <c r="F460" t="s">
        <v>1494</v>
      </c>
      <c r="G460">
        <v>27</v>
      </c>
      <c r="H460">
        <v>2015</v>
      </c>
      <c r="I460" t="s">
        <v>1719</v>
      </c>
      <c r="J460" t="s">
        <v>557</v>
      </c>
      <c r="K460" t="s">
        <v>48</v>
      </c>
      <c r="L460" t="s">
        <v>84</v>
      </c>
      <c r="M460" t="s">
        <v>1720</v>
      </c>
      <c r="N460" t="s">
        <v>23</v>
      </c>
      <c r="U460" t="s">
        <v>48</v>
      </c>
    </row>
    <row r="461" spans="1:21" x14ac:dyDescent="0.25">
      <c r="A461">
        <v>447</v>
      </c>
      <c r="B461" t="s">
        <v>1721</v>
      </c>
      <c r="C461">
        <v>39</v>
      </c>
      <c r="D461" t="s">
        <v>15</v>
      </c>
      <c r="E461" t="s">
        <v>25</v>
      </c>
      <c r="F461" t="s">
        <v>1494</v>
      </c>
      <c r="G461">
        <v>27</v>
      </c>
      <c r="H461">
        <v>2015</v>
      </c>
      <c r="I461" t="s">
        <v>1722</v>
      </c>
      <c r="J461" t="s">
        <v>1723</v>
      </c>
      <c r="K461" t="s">
        <v>191</v>
      </c>
      <c r="L461" t="s">
        <v>29</v>
      </c>
      <c r="M461" t="s">
        <v>1724</v>
      </c>
      <c r="N461" t="s">
        <v>80</v>
      </c>
      <c r="U461" t="s">
        <v>191</v>
      </c>
    </row>
    <row r="462" spans="1:21" x14ac:dyDescent="0.25">
      <c r="A462">
        <v>449</v>
      </c>
      <c r="B462" t="s">
        <v>1725</v>
      </c>
      <c r="C462">
        <v>24</v>
      </c>
      <c r="D462" t="s">
        <v>15</v>
      </c>
      <c r="E462" t="s">
        <v>25</v>
      </c>
      <c r="F462" t="s">
        <v>1494</v>
      </c>
      <c r="G462">
        <v>27</v>
      </c>
      <c r="H462">
        <v>2015</v>
      </c>
      <c r="I462" t="s">
        <v>1726</v>
      </c>
      <c r="J462" t="s">
        <v>1727</v>
      </c>
      <c r="K462" t="s">
        <v>58</v>
      </c>
      <c r="L462" t="s">
        <v>29</v>
      </c>
      <c r="M462" t="s">
        <v>1728</v>
      </c>
      <c r="N462" t="s">
        <v>55</v>
      </c>
      <c r="U462" t="s">
        <v>58</v>
      </c>
    </row>
    <row r="463" spans="1:21" x14ac:dyDescent="0.25">
      <c r="A463">
        <v>453</v>
      </c>
      <c r="B463" t="s">
        <v>1729</v>
      </c>
      <c r="C463">
        <v>32</v>
      </c>
      <c r="D463" t="s">
        <v>15</v>
      </c>
      <c r="E463" t="s">
        <v>16</v>
      </c>
      <c r="F463" t="s">
        <v>1494</v>
      </c>
      <c r="G463">
        <v>28</v>
      </c>
      <c r="H463">
        <v>2015</v>
      </c>
      <c r="I463" t="s">
        <v>1730</v>
      </c>
      <c r="J463" t="s">
        <v>1731</v>
      </c>
      <c r="K463" t="s">
        <v>68</v>
      </c>
      <c r="L463" t="s">
        <v>29</v>
      </c>
      <c r="M463" t="s">
        <v>1732</v>
      </c>
      <c r="N463" t="s">
        <v>31</v>
      </c>
      <c r="U463" t="s">
        <v>68</v>
      </c>
    </row>
    <row r="464" spans="1:21" x14ac:dyDescent="0.25">
      <c r="A464">
        <v>456</v>
      </c>
      <c r="B464" t="s">
        <v>1733</v>
      </c>
      <c r="C464">
        <v>40</v>
      </c>
      <c r="D464" t="s">
        <v>15</v>
      </c>
      <c r="E464" t="s">
        <v>16</v>
      </c>
      <c r="F464" t="s">
        <v>1494</v>
      </c>
      <c r="G464">
        <v>28</v>
      </c>
      <c r="H464">
        <v>2015</v>
      </c>
      <c r="I464" t="s">
        <v>1734</v>
      </c>
      <c r="J464" t="s">
        <v>1735</v>
      </c>
      <c r="K464" t="s">
        <v>20</v>
      </c>
      <c r="L464" t="s">
        <v>29</v>
      </c>
      <c r="M464" t="s">
        <v>1736</v>
      </c>
      <c r="N464" t="s">
        <v>31</v>
      </c>
      <c r="U464" t="s">
        <v>20</v>
      </c>
    </row>
    <row r="465" spans="1:21" x14ac:dyDescent="0.25">
      <c r="A465">
        <v>457</v>
      </c>
      <c r="B465" t="s">
        <v>1737</v>
      </c>
      <c r="C465">
        <v>18</v>
      </c>
      <c r="D465" t="s">
        <v>15</v>
      </c>
      <c r="E465" t="s">
        <v>25</v>
      </c>
      <c r="F465" t="s">
        <v>1494</v>
      </c>
      <c r="G465">
        <v>28</v>
      </c>
      <c r="H465">
        <v>2015</v>
      </c>
      <c r="I465" t="s">
        <v>1738</v>
      </c>
      <c r="J465" t="s">
        <v>1739</v>
      </c>
      <c r="K465" t="s">
        <v>427</v>
      </c>
      <c r="L465" t="s">
        <v>29</v>
      </c>
      <c r="M465" t="s">
        <v>1740</v>
      </c>
      <c r="N465" t="s">
        <v>70</v>
      </c>
      <c r="U465" t="s">
        <v>427</v>
      </c>
    </row>
    <row r="466" spans="1:21" x14ac:dyDescent="0.25">
      <c r="A466">
        <v>455</v>
      </c>
      <c r="B466" t="s">
        <v>1741</v>
      </c>
      <c r="C466">
        <v>60</v>
      </c>
      <c r="D466" t="s">
        <v>15</v>
      </c>
      <c r="E466" t="s">
        <v>25</v>
      </c>
      <c r="F466" t="s">
        <v>1494</v>
      </c>
      <c r="G466">
        <v>28</v>
      </c>
      <c r="H466">
        <v>2015</v>
      </c>
      <c r="I466" t="s">
        <v>1742</v>
      </c>
      <c r="J466" t="s">
        <v>1639</v>
      </c>
      <c r="K466" t="s">
        <v>710</v>
      </c>
      <c r="L466" t="s">
        <v>29</v>
      </c>
      <c r="M466" t="s">
        <v>1743</v>
      </c>
      <c r="N466" t="s">
        <v>31</v>
      </c>
      <c r="U466" t="s">
        <v>710</v>
      </c>
    </row>
    <row r="467" spans="1:21" x14ac:dyDescent="0.25">
      <c r="A467">
        <v>468</v>
      </c>
      <c r="B467" t="s">
        <v>1744</v>
      </c>
      <c r="C467">
        <v>56</v>
      </c>
      <c r="D467" t="s">
        <v>15</v>
      </c>
      <c r="E467" t="s">
        <v>25</v>
      </c>
      <c r="F467" t="s">
        <v>1494</v>
      </c>
      <c r="G467">
        <v>29</v>
      </c>
      <c r="H467">
        <v>2015</v>
      </c>
      <c r="I467" t="s">
        <v>1745</v>
      </c>
      <c r="J467" t="s">
        <v>1746</v>
      </c>
      <c r="K467" t="s">
        <v>248</v>
      </c>
      <c r="L467" t="s">
        <v>84</v>
      </c>
      <c r="M467" t="s">
        <v>1747</v>
      </c>
      <c r="N467" t="s">
        <v>23</v>
      </c>
      <c r="U467" t="s">
        <v>248</v>
      </c>
    </row>
    <row r="468" spans="1:21" x14ac:dyDescent="0.25">
      <c r="A468">
        <v>458</v>
      </c>
      <c r="B468" t="s">
        <v>1748</v>
      </c>
      <c r="C468">
        <v>36</v>
      </c>
      <c r="D468" t="s">
        <v>15</v>
      </c>
      <c r="E468" t="s">
        <v>16</v>
      </c>
      <c r="F468" t="s">
        <v>1494</v>
      </c>
      <c r="G468">
        <v>29</v>
      </c>
      <c r="H468">
        <v>2015</v>
      </c>
      <c r="I468" t="s">
        <v>1749</v>
      </c>
      <c r="J468" t="s">
        <v>1750</v>
      </c>
      <c r="K468" t="s">
        <v>191</v>
      </c>
      <c r="L468" t="s">
        <v>29</v>
      </c>
      <c r="M468" t="s">
        <v>1751</v>
      </c>
      <c r="N468" t="s">
        <v>80</v>
      </c>
      <c r="U468" t="s">
        <v>191</v>
      </c>
    </row>
    <row r="469" spans="1:21" x14ac:dyDescent="0.25">
      <c r="A469">
        <v>459</v>
      </c>
      <c r="B469" t="s">
        <v>1752</v>
      </c>
      <c r="C469">
        <v>35</v>
      </c>
      <c r="D469" t="s">
        <v>15</v>
      </c>
      <c r="E469" t="s">
        <v>25</v>
      </c>
      <c r="F469" t="s">
        <v>1494</v>
      </c>
      <c r="G469">
        <v>29</v>
      </c>
      <c r="H469">
        <v>2015</v>
      </c>
      <c r="I469" t="s">
        <v>1753</v>
      </c>
      <c r="J469" t="s">
        <v>1754</v>
      </c>
      <c r="K469" t="s">
        <v>58</v>
      </c>
      <c r="L469" t="s">
        <v>29</v>
      </c>
      <c r="M469" t="s">
        <v>1437</v>
      </c>
      <c r="N469" t="s">
        <v>237</v>
      </c>
      <c r="U469" t="s">
        <v>58</v>
      </c>
    </row>
    <row r="470" spans="1:21" x14ac:dyDescent="0.25">
      <c r="A470">
        <v>460</v>
      </c>
      <c r="B470" t="s">
        <v>1755</v>
      </c>
      <c r="C470">
        <v>55</v>
      </c>
      <c r="D470" t="s">
        <v>15</v>
      </c>
      <c r="E470" t="s">
        <v>25</v>
      </c>
      <c r="F470" t="s">
        <v>1494</v>
      </c>
      <c r="G470">
        <v>29</v>
      </c>
      <c r="H470">
        <v>2015</v>
      </c>
      <c r="I470" t="s">
        <v>1756</v>
      </c>
      <c r="J470" t="s">
        <v>1757</v>
      </c>
      <c r="K470" t="s">
        <v>28</v>
      </c>
      <c r="L470" t="s">
        <v>29</v>
      </c>
      <c r="M470" t="s">
        <v>1758</v>
      </c>
      <c r="N470" t="s">
        <v>237</v>
      </c>
      <c r="U470" t="s">
        <v>28</v>
      </c>
    </row>
    <row r="471" spans="1:21" x14ac:dyDescent="0.25">
      <c r="A471">
        <v>461</v>
      </c>
      <c r="B471" t="s">
        <v>1759</v>
      </c>
      <c r="C471">
        <v>18</v>
      </c>
      <c r="D471" t="s">
        <v>15</v>
      </c>
      <c r="E471" t="s">
        <v>25</v>
      </c>
      <c r="F471" t="s">
        <v>1494</v>
      </c>
      <c r="G471">
        <v>30</v>
      </c>
      <c r="H471">
        <v>2015</v>
      </c>
      <c r="I471" t="s">
        <v>1760</v>
      </c>
      <c r="J471" t="s">
        <v>1002</v>
      </c>
      <c r="K471" t="s">
        <v>63</v>
      </c>
      <c r="L471" t="s">
        <v>29</v>
      </c>
      <c r="M471" t="s">
        <v>1761</v>
      </c>
      <c r="N471" t="s">
        <v>23</v>
      </c>
      <c r="U471" t="s">
        <v>63</v>
      </c>
    </row>
    <row r="472" spans="1:21" x14ac:dyDescent="0.25">
      <c r="A472">
        <v>462</v>
      </c>
      <c r="B472" t="s">
        <v>1762</v>
      </c>
      <c r="C472">
        <v>39</v>
      </c>
      <c r="D472" t="s">
        <v>15</v>
      </c>
      <c r="E472" t="s">
        <v>45</v>
      </c>
      <c r="F472" t="s">
        <v>1494</v>
      </c>
      <c r="G472">
        <v>30</v>
      </c>
      <c r="H472">
        <v>2015</v>
      </c>
      <c r="I472" t="s">
        <v>1763</v>
      </c>
      <c r="J472" t="s">
        <v>1485</v>
      </c>
      <c r="K472" t="s">
        <v>474</v>
      </c>
      <c r="L472" t="s">
        <v>29</v>
      </c>
      <c r="M472" t="s">
        <v>1764</v>
      </c>
      <c r="N472" t="s">
        <v>55</v>
      </c>
      <c r="U472" t="s">
        <v>474</v>
      </c>
    </row>
    <row r="473" spans="1:21" x14ac:dyDescent="0.25">
      <c r="A473">
        <v>811</v>
      </c>
      <c r="B473" t="s">
        <v>1765</v>
      </c>
      <c r="C473">
        <v>45</v>
      </c>
      <c r="D473" t="s">
        <v>15</v>
      </c>
      <c r="E473" t="s">
        <v>16</v>
      </c>
      <c r="F473" t="s">
        <v>1494</v>
      </c>
      <c r="G473">
        <v>31</v>
      </c>
      <c r="H473">
        <v>2015</v>
      </c>
      <c r="I473" t="s">
        <v>1766</v>
      </c>
      <c r="J473" t="s">
        <v>1689</v>
      </c>
      <c r="K473" t="s">
        <v>545</v>
      </c>
      <c r="L473" t="s">
        <v>21</v>
      </c>
      <c r="M473" t="s">
        <v>1690</v>
      </c>
      <c r="N473" t="s">
        <v>23</v>
      </c>
      <c r="U473" t="s">
        <v>545</v>
      </c>
    </row>
    <row r="474" spans="1:21" x14ac:dyDescent="0.25">
      <c r="A474">
        <v>463</v>
      </c>
      <c r="B474" t="s">
        <v>1767</v>
      </c>
      <c r="C474">
        <v>50</v>
      </c>
      <c r="D474" t="s">
        <v>15</v>
      </c>
      <c r="E474" t="s">
        <v>16</v>
      </c>
      <c r="F474" t="s">
        <v>1494</v>
      </c>
      <c r="G474">
        <v>31</v>
      </c>
      <c r="H474">
        <v>2015</v>
      </c>
      <c r="I474" t="s">
        <v>1768</v>
      </c>
      <c r="J474" t="s">
        <v>1769</v>
      </c>
      <c r="K474" t="s">
        <v>196</v>
      </c>
      <c r="L474" t="s">
        <v>84</v>
      </c>
      <c r="M474" t="s">
        <v>1770</v>
      </c>
      <c r="N474" t="s">
        <v>23</v>
      </c>
      <c r="U474" t="s">
        <v>196</v>
      </c>
    </row>
    <row r="475" spans="1:21" x14ac:dyDescent="0.25">
      <c r="A475">
        <v>466</v>
      </c>
      <c r="B475" t="s">
        <v>1771</v>
      </c>
      <c r="C475">
        <v>40</v>
      </c>
      <c r="D475" t="s">
        <v>15</v>
      </c>
      <c r="E475" t="s">
        <v>25</v>
      </c>
      <c r="F475" t="s">
        <v>1494</v>
      </c>
      <c r="G475">
        <v>31</v>
      </c>
      <c r="H475">
        <v>2015</v>
      </c>
      <c r="I475" t="s">
        <v>1772</v>
      </c>
      <c r="J475" t="s">
        <v>950</v>
      </c>
      <c r="K475" t="s">
        <v>28</v>
      </c>
      <c r="L475" t="s">
        <v>29</v>
      </c>
      <c r="M475" t="s">
        <v>951</v>
      </c>
      <c r="N475" t="s">
        <v>31</v>
      </c>
      <c r="U475" t="s">
        <v>28</v>
      </c>
    </row>
    <row r="476" spans="1:21" x14ac:dyDescent="0.25">
      <c r="A476">
        <v>464</v>
      </c>
      <c r="B476" t="s">
        <v>1773</v>
      </c>
      <c r="C476">
        <v>47</v>
      </c>
      <c r="D476" t="s">
        <v>15</v>
      </c>
      <c r="E476" t="s">
        <v>25</v>
      </c>
      <c r="F476" t="s">
        <v>1494</v>
      </c>
      <c r="G476">
        <v>31</v>
      </c>
      <c r="H476">
        <v>2015</v>
      </c>
      <c r="I476" t="s">
        <v>1774</v>
      </c>
      <c r="J476" t="s">
        <v>1775</v>
      </c>
      <c r="K476" t="s">
        <v>122</v>
      </c>
      <c r="L476" t="s">
        <v>29</v>
      </c>
      <c r="M476" t="s">
        <v>1776</v>
      </c>
      <c r="N476" t="s">
        <v>55</v>
      </c>
      <c r="U476" t="s">
        <v>122</v>
      </c>
    </row>
    <row r="477" spans="1:21" x14ac:dyDescent="0.25">
      <c r="A477">
        <v>465</v>
      </c>
      <c r="B477" t="s">
        <v>1777</v>
      </c>
      <c r="C477">
        <v>23</v>
      </c>
      <c r="D477" t="s">
        <v>15</v>
      </c>
      <c r="E477" t="s">
        <v>25</v>
      </c>
      <c r="F477" t="s">
        <v>1778</v>
      </c>
      <c r="G477">
        <v>1</v>
      </c>
      <c r="H477">
        <v>2015</v>
      </c>
      <c r="I477" t="s">
        <v>1779</v>
      </c>
      <c r="J477" t="s">
        <v>1769</v>
      </c>
      <c r="K477" t="s">
        <v>196</v>
      </c>
      <c r="L477" t="s">
        <v>29</v>
      </c>
      <c r="M477" t="s">
        <v>1780</v>
      </c>
      <c r="N477" t="s">
        <v>31</v>
      </c>
      <c r="U477" t="s">
        <v>196</v>
      </c>
    </row>
    <row r="478" spans="1:21" x14ac:dyDescent="0.25">
      <c r="A478">
        <v>469</v>
      </c>
      <c r="B478" t="s">
        <v>1781</v>
      </c>
      <c r="C478">
        <v>26</v>
      </c>
      <c r="D478" t="s">
        <v>15</v>
      </c>
      <c r="E478" t="s">
        <v>1712</v>
      </c>
      <c r="F478" t="s">
        <v>1778</v>
      </c>
      <c r="G478">
        <v>1</v>
      </c>
      <c r="H478">
        <v>2015</v>
      </c>
      <c r="I478" t="s">
        <v>1782</v>
      </c>
      <c r="J478" t="s">
        <v>1783</v>
      </c>
      <c r="K478" t="s">
        <v>122</v>
      </c>
      <c r="L478" t="s">
        <v>29</v>
      </c>
      <c r="M478" t="s">
        <v>1784</v>
      </c>
      <c r="N478" t="s">
        <v>80</v>
      </c>
      <c r="U478" t="s">
        <v>122</v>
      </c>
    </row>
    <row r="479" spans="1:21" x14ac:dyDescent="0.25">
      <c r="A479">
        <v>467</v>
      </c>
      <c r="B479" t="s">
        <v>1785</v>
      </c>
      <c r="C479">
        <v>26</v>
      </c>
      <c r="D479" t="s">
        <v>15</v>
      </c>
      <c r="E479" t="s">
        <v>16</v>
      </c>
      <c r="F479" t="s">
        <v>1778</v>
      </c>
      <c r="G479">
        <v>2</v>
      </c>
      <c r="H479">
        <v>2015</v>
      </c>
      <c r="I479" t="s">
        <v>1786</v>
      </c>
      <c r="J479" t="s">
        <v>1787</v>
      </c>
      <c r="K479" t="s">
        <v>288</v>
      </c>
      <c r="L479" t="s">
        <v>29</v>
      </c>
      <c r="M479" t="s">
        <v>1788</v>
      </c>
      <c r="N479" t="s">
        <v>80</v>
      </c>
      <c r="U479" t="s">
        <v>288</v>
      </c>
    </row>
    <row r="480" spans="1:21" x14ac:dyDescent="0.25">
      <c r="A480">
        <v>476</v>
      </c>
      <c r="B480" t="s">
        <v>1789</v>
      </c>
      <c r="C480">
        <v>46</v>
      </c>
      <c r="D480" t="s">
        <v>15</v>
      </c>
      <c r="E480" t="s">
        <v>45</v>
      </c>
      <c r="F480" t="s">
        <v>1778</v>
      </c>
      <c r="G480">
        <v>3</v>
      </c>
      <c r="H480">
        <v>2015</v>
      </c>
      <c r="I480" t="s">
        <v>1790</v>
      </c>
      <c r="J480" t="s">
        <v>1394</v>
      </c>
      <c r="K480" t="s">
        <v>53</v>
      </c>
      <c r="L480" t="s">
        <v>29</v>
      </c>
      <c r="M480" t="s">
        <v>1791</v>
      </c>
      <c r="N480" t="s">
        <v>31</v>
      </c>
      <c r="U480" t="s">
        <v>53</v>
      </c>
    </row>
    <row r="481" spans="1:21" x14ac:dyDescent="0.25">
      <c r="A481">
        <v>473</v>
      </c>
      <c r="B481" t="s">
        <v>1792</v>
      </c>
      <c r="C481">
        <v>56</v>
      </c>
      <c r="D481" t="s">
        <v>15</v>
      </c>
      <c r="E481" t="s">
        <v>25</v>
      </c>
      <c r="F481" t="s">
        <v>1778</v>
      </c>
      <c r="G481">
        <v>3</v>
      </c>
      <c r="H481">
        <v>2015</v>
      </c>
      <c r="I481" t="s">
        <v>1793</v>
      </c>
      <c r="J481" t="s">
        <v>1794</v>
      </c>
      <c r="K481" t="s">
        <v>191</v>
      </c>
      <c r="L481" t="s">
        <v>29</v>
      </c>
      <c r="M481" t="s">
        <v>1795</v>
      </c>
      <c r="N481" t="s">
        <v>31</v>
      </c>
      <c r="U481" t="s">
        <v>191</v>
      </c>
    </row>
    <row r="482" spans="1:21" x14ac:dyDescent="0.25">
      <c r="A482">
        <v>477</v>
      </c>
      <c r="B482" t="s">
        <v>1796</v>
      </c>
      <c r="C482">
        <v>36</v>
      </c>
      <c r="D482" t="s">
        <v>15</v>
      </c>
      <c r="E482" t="s">
        <v>45</v>
      </c>
      <c r="F482" t="s">
        <v>1778</v>
      </c>
      <c r="G482">
        <v>3</v>
      </c>
      <c r="H482">
        <v>2015</v>
      </c>
      <c r="I482" t="s">
        <v>1797</v>
      </c>
      <c r="J482" t="s">
        <v>1798</v>
      </c>
      <c r="K482" t="s">
        <v>172</v>
      </c>
      <c r="L482" t="s">
        <v>29</v>
      </c>
      <c r="M482" t="s">
        <v>1799</v>
      </c>
      <c r="N482" t="s">
        <v>237</v>
      </c>
      <c r="U482" t="s">
        <v>172</v>
      </c>
    </row>
    <row r="483" spans="1:21" x14ac:dyDescent="0.25">
      <c r="A483">
        <v>475</v>
      </c>
      <c r="B483" t="s">
        <v>1800</v>
      </c>
      <c r="C483">
        <v>24</v>
      </c>
      <c r="D483" t="s">
        <v>15</v>
      </c>
      <c r="E483" t="s">
        <v>16</v>
      </c>
      <c r="F483" t="s">
        <v>1778</v>
      </c>
      <c r="G483">
        <v>3</v>
      </c>
      <c r="H483">
        <v>2015</v>
      </c>
      <c r="I483" t="s">
        <v>1801</v>
      </c>
      <c r="J483" t="s">
        <v>1802</v>
      </c>
      <c r="K483" t="s">
        <v>74</v>
      </c>
      <c r="L483" t="s">
        <v>42</v>
      </c>
      <c r="M483" t="s">
        <v>1803</v>
      </c>
      <c r="N483" t="s">
        <v>31</v>
      </c>
      <c r="U483" t="s">
        <v>74</v>
      </c>
    </row>
    <row r="484" spans="1:21" x14ac:dyDescent="0.25">
      <c r="A484">
        <v>470</v>
      </c>
      <c r="B484" t="s">
        <v>1804</v>
      </c>
      <c r="C484">
        <v>18</v>
      </c>
      <c r="D484" t="s">
        <v>15</v>
      </c>
      <c r="E484" t="s">
        <v>45</v>
      </c>
      <c r="F484" t="s">
        <v>1778</v>
      </c>
      <c r="G484">
        <v>3</v>
      </c>
      <c r="H484">
        <v>2015</v>
      </c>
      <c r="I484" t="s">
        <v>1805</v>
      </c>
      <c r="J484" t="s">
        <v>1806</v>
      </c>
      <c r="K484" t="s">
        <v>122</v>
      </c>
      <c r="L484" t="s">
        <v>29</v>
      </c>
      <c r="M484" t="s">
        <v>1807</v>
      </c>
      <c r="N484" t="s">
        <v>31</v>
      </c>
      <c r="U484" t="s">
        <v>122</v>
      </c>
    </row>
    <row r="485" spans="1:21" x14ac:dyDescent="0.25">
      <c r="A485">
        <v>471</v>
      </c>
      <c r="B485" t="s">
        <v>1808</v>
      </c>
      <c r="C485">
        <v>33</v>
      </c>
      <c r="D485" t="s">
        <v>15</v>
      </c>
      <c r="E485" t="s">
        <v>45</v>
      </c>
      <c r="F485" t="s">
        <v>1778</v>
      </c>
      <c r="G485">
        <v>3</v>
      </c>
      <c r="H485">
        <v>2015</v>
      </c>
      <c r="I485" t="s">
        <v>1809</v>
      </c>
      <c r="J485" t="s">
        <v>260</v>
      </c>
      <c r="K485" t="s">
        <v>122</v>
      </c>
      <c r="L485" t="s">
        <v>29</v>
      </c>
      <c r="M485" t="s">
        <v>261</v>
      </c>
      <c r="N485" t="s">
        <v>80</v>
      </c>
      <c r="U485" t="s">
        <v>122</v>
      </c>
    </row>
    <row r="486" spans="1:21" x14ac:dyDescent="0.25">
      <c r="A486">
        <v>478</v>
      </c>
      <c r="B486" t="s">
        <v>1810</v>
      </c>
      <c r="C486">
        <v>33</v>
      </c>
      <c r="D486" t="s">
        <v>15</v>
      </c>
      <c r="E486" t="s">
        <v>16</v>
      </c>
      <c r="F486" t="s">
        <v>1778</v>
      </c>
      <c r="G486">
        <v>4</v>
      </c>
      <c r="H486">
        <v>2015</v>
      </c>
      <c r="I486" t="s">
        <v>1811</v>
      </c>
      <c r="J486" t="s">
        <v>1812</v>
      </c>
      <c r="K486" t="s">
        <v>74</v>
      </c>
      <c r="L486" t="s">
        <v>29</v>
      </c>
      <c r="M486" t="s">
        <v>1813</v>
      </c>
      <c r="N486" t="s">
        <v>31</v>
      </c>
      <c r="U486" t="s">
        <v>74</v>
      </c>
    </row>
    <row r="487" spans="1:21" x14ac:dyDescent="0.25">
      <c r="A487">
        <v>479</v>
      </c>
      <c r="B487" t="s">
        <v>1814</v>
      </c>
      <c r="C487">
        <v>50</v>
      </c>
      <c r="D487" t="s">
        <v>15</v>
      </c>
      <c r="E487" t="s">
        <v>45</v>
      </c>
      <c r="F487" t="s">
        <v>1778</v>
      </c>
      <c r="G487">
        <v>5</v>
      </c>
      <c r="H487">
        <v>2015</v>
      </c>
      <c r="I487" t="s">
        <v>1815</v>
      </c>
      <c r="J487" t="s">
        <v>1816</v>
      </c>
      <c r="K487" t="s">
        <v>53</v>
      </c>
      <c r="L487" t="s">
        <v>29</v>
      </c>
      <c r="M487" t="s">
        <v>1817</v>
      </c>
      <c r="N487" t="s">
        <v>31</v>
      </c>
      <c r="U487" t="s">
        <v>53</v>
      </c>
    </row>
    <row r="488" spans="1:21" x14ac:dyDescent="0.25">
      <c r="A488">
        <v>480</v>
      </c>
      <c r="B488" t="s">
        <v>1818</v>
      </c>
      <c r="C488">
        <v>23</v>
      </c>
      <c r="D488" t="s">
        <v>15</v>
      </c>
      <c r="E488" t="s">
        <v>25</v>
      </c>
      <c r="F488" t="s">
        <v>1778</v>
      </c>
      <c r="G488">
        <v>5</v>
      </c>
      <c r="H488">
        <v>2015</v>
      </c>
      <c r="I488" t="s">
        <v>1819</v>
      </c>
      <c r="J488" t="s">
        <v>52</v>
      </c>
      <c r="K488" t="s">
        <v>53</v>
      </c>
      <c r="L488" t="s">
        <v>42</v>
      </c>
      <c r="M488" t="s">
        <v>54</v>
      </c>
      <c r="N488" t="s">
        <v>23</v>
      </c>
      <c r="U488" t="s">
        <v>53</v>
      </c>
    </row>
    <row r="489" spans="1:21" x14ac:dyDescent="0.25">
      <c r="A489">
        <v>485</v>
      </c>
      <c r="B489" t="s">
        <v>1820</v>
      </c>
      <c r="C489">
        <v>45</v>
      </c>
      <c r="D489" t="s">
        <v>87</v>
      </c>
      <c r="E489" t="s">
        <v>25</v>
      </c>
      <c r="F489" t="s">
        <v>1778</v>
      </c>
      <c r="G489">
        <v>5</v>
      </c>
      <c r="H489">
        <v>2015</v>
      </c>
      <c r="I489" t="s">
        <v>1821</v>
      </c>
      <c r="J489" t="s">
        <v>1822</v>
      </c>
      <c r="K489" t="s">
        <v>897</v>
      </c>
      <c r="L489" t="s">
        <v>29</v>
      </c>
      <c r="M489" t="s">
        <v>1823</v>
      </c>
      <c r="N489" t="s">
        <v>108</v>
      </c>
      <c r="U489" t="s">
        <v>897</v>
      </c>
    </row>
    <row r="490" spans="1:21" x14ac:dyDescent="0.25">
      <c r="A490">
        <v>482</v>
      </c>
      <c r="B490" t="s">
        <v>1824</v>
      </c>
      <c r="C490">
        <v>30</v>
      </c>
      <c r="D490" t="s">
        <v>15</v>
      </c>
      <c r="E490" t="s">
        <v>16</v>
      </c>
      <c r="F490" t="s">
        <v>1778</v>
      </c>
      <c r="G490">
        <v>6</v>
      </c>
      <c r="H490">
        <v>2015</v>
      </c>
      <c r="I490" t="s">
        <v>1825</v>
      </c>
      <c r="J490" t="s">
        <v>442</v>
      </c>
      <c r="K490" t="s">
        <v>53</v>
      </c>
      <c r="L490" t="s">
        <v>29</v>
      </c>
      <c r="M490" t="s">
        <v>1826</v>
      </c>
      <c r="N490" t="s">
        <v>31</v>
      </c>
      <c r="U490" t="s">
        <v>53</v>
      </c>
    </row>
    <row r="491" spans="1:21" x14ac:dyDescent="0.25">
      <c r="A491">
        <v>483</v>
      </c>
      <c r="B491" t="s">
        <v>1827</v>
      </c>
      <c r="C491">
        <v>45</v>
      </c>
      <c r="D491" t="s">
        <v>15</v>
      </c>
      <c r="E491" t="s">
        <v>45</v>
      </c>
      <c r="F491" t="s">
        <v>1778</v>
      </c>
      <c r="G491">
        <v>6</v>
      </c>
      <c r="H491">
        <v>2015</v>
      </c>
      <c r="I491" t="s">
        <v>1828</v>
      </c>
      <c r="J491" t="s">
        <v>1829</v>
      </c>
      <c r="K491" t="s">
        <v>53</v>
      </c>
      <c r="L491" t="s">
        <v>29</v>
      </c>
      <c r="M491" t="s">
        <v>1830</v>
      </c>
      <c r="N491" t="s">
        <v>31</v>
      </c>
      <c r="U491" t="s">
        <v>53</v>
      </c>
    </row>
    <row r="492" spans="1:21" x14ac:dyDescent="0.25">
      <c r="A492">
        <v>481</v>
      </c>
      <c r="B492" t="s">
        <v>1831</v>
      </c>
      <c r="C492">
        <v>27</v>
      </c>
      <c r="D492" t="s">
        <v>15</v>
      </c>
      <c r="E492" t="s">
        <v>45</v>
      </c>
      <c r="F492" t="s">
        <v>1778</v>
      </c>
      <c r="G492">
        <v>6</v>
      </c>
      <c r="H492">
        <v>2015</v>
      </c>
      <c r="I492" t="s">
        <v>1832</v>
      </c>
      <c r="J492" t="s">
        <v>1833</v>
      </c>
      <c r="K492" t="s">
        <v>68</v>
      </c>
      <c r="L492" t="s">
        <v>29</v>
      </c>
      <c r="M492" t="s">
        <v>1834</v>
      </c>
      <c r="N492" t="s">
        <v>31</v>
      </c>
      <c r="U492" t="s">
        <v>68</v>
      </c>
    </row>
    <row r="493" spans="1:21" x14ac:dyDescent="0.25">
      <c r="A493">
        <v>486</v>
      </c>
      <c r="B493" t="s">
        <v>1835</v>
      </c>
      <c r="C493">
        <v>53</v>
      </c>
      <c r="D493" t="s">
        <v>15</v>
      </c>
      <c r="E493" t="s">
        <v>25</v>
      </c>
      <c r="F493" t="s">
        <v>1778</v>
      </c>
      <c r="G493">
        <v>6</v>
      </c>
      <c r="H493">
        <v>2015</v>
      </c>
      <c r="I493" t="s">
        <v>1836</v>
      </c>
      <c r="J493" t="s">
        <v>1837</v>
      </c>
      <c r="K493" t="s">
        <v>322</v>
      </c>
      <c r="L493" t="s">
        <v>29</v>
      </c>
      <c r="M493" t="s">
        <v>1838</v>
      </c>
      <c r="N493" t="s">
        <v>31</v>
      </c>
      <c r="U493" t="s">
        <v>322</v>
      </c>
    </row>
    <row r="494" spans="1:21" x14ac:dyDescent="0.25">
      <c r="A494">
        <v>484</v>
      </c>
      <c r="B494" t="s">
        <v>1839</v>
      </c>
      <c r="C494">
        <v>42</v>
      </c>
      <c r="D494" t="s">
        <v>15</v>
      </c>
      <c r="E494" t="s">
        <v>25</v>
      </c>
      <c r="F494" t="s">
        <v>1778</v>
      </c>
      <c r="G494">
        <v>6</v>
      </c>
      <c r="H494">
        <v>2015</v>
      </c>
      <c r="I494" t="s">
        <v>1840</v>
      </c>
      <c r="J494" t="s">
        <v>1841</v>
      </c>
      <c r="K494" t="s">
        <v>122</v>
      </c>
      <c r="L494" t="s">
        <v>29</v>
      </c>
      <c r="M494" t="s">
        <v>1842</v>
      </c>
      <c r="N494" t="s">
        <v>80</v>
      </c>
      <c r="U494" t="s">
        <v>122</v>
      </c>
    </row>
    <row r="495" spans="1:21" x14ac:dyDescent="0.25">
      <c r="A495">
        <v>488</v>
      </c>
      <c r="B495" t="s">
        <v>1843</v>
      </c>
      <c r="C495">
        <v>58</v>
      </c>
      <c r="D495" t="s">
        <v>15</v>
      </c>
      <c r="E495" t="s">
        <v>25</v>
      </c>
      <c r="F495" t="s">
        <v>1778</v>
      </c>
      <c r="G495">
        <v>7</v>
      </c>
      <c r="H495">
        <v>2015</v>
      </c>
      <c r="I495" t="s">
        <v>1844</v>
      </c>
      <c r="J495" t="s">
        <v>1845</v>
      </c>
      <c r="K495" t="s">
        <v>36</v>
      </c>
      <c r="L495" t="s">
        <v>29</v>
      </c>
      <c r="M495" t="s">
        <v>1846</v>
      </c>
      <c r="N495" t="s">
        <v>31</v>
      </c>
      <c r="U495" t="s">
        <v>36</v>
      </c>
    </row>
    <row r="496" spans="1:21" x14ac:dyDescent="0.25">
      <c r="A496">
        <v>495</v>
      </c>
      <c r="B496" t="s">
        <v>1847</v>
      </c>
      <c r="C496">
        <v>69</v>
      </c>
      <c r="D496" t="s">
        <v>15</v>
      </c>
      <c r="E496" t="s">
        <v>25</v>
      </c>
      <c r="F496" t="s">
        <v>1778</v>
      </c>
      <c r="G496">
        <v>8</v>
      </c>
      <c r="H496">
        <v>2015</v>
      </c>
      <c r="I496" t="s">
        <v>1848</v>
      </c>
      <c r="J496" t="s">
        <v>1849</v>
      </c>
      <c r="K496" t="s">
        <v>63</v>
      </c>
      <c r="L496" t="s">
        <v>29</v>
      </c>
      <c r="M496" t="s">
        <v>1850</v>
      </c>
      <c r="N496" t="s">
        <v>31</v>
      </c>
      <c r="U496" t="s">
        <v>63</v>
      </c>
    </row>
    <row r="497" spans="1:21" x14ac:dyDescent="0.25">
      <c r="A497">
        <v>491</v>
      </c>
      <c r="B497" t="s">
        <v>1851</v>
      </c>
      <c r="C497">
        <v>30</v>
      </c>
      <c r="D497" t="s">
        <v>15</v>
      </c>
      <c r="E497" t="s">
        <v>45</v>
      </c>
      <c r="F497" t="s">
        <v>1778</v>
      </c>
      <c r="G497">
        <v>8</v>
      </c>
      <c r="H497">
        <v>2015</v>
      </c>
      <c r="I497" t="s">
        <v>1852</v>
      </c>
      <c r="J497" t="s">
        <v>800</v>
      </c>
      <c r="K497" t="s">
        <v>53</v>
      </c>
      <c r="L497" t="s">
        <v>29</v>
      </c>
      <c r="M497" t="s">
        <v>801</v>
      </c>
      <c r="N497" t="s">
        <v>80</v>
      </c>
      <c r="U497" t="s">
        <v>53</v>
      </c>
    </row>
    <row r="498" spans="1:21" x14ac:dyDescent="0.25">
      <c r="A498">
        <v>489</v>
      </c>
      <c r="B498" t="s">
        <v>1853</v>
      </c>
      <c r="C498">
        <v>35</v>
      </c>
      <c r="D498" t="s">
        <v>15</v>
      </c>
      <c r="E498" t="s">
        <v>25</v>
      </c>
      <c r="F498" t="s">
        <v>1778</v>
      </c>
      <c r="G498">
        <v>8</v>
      </c>
      <c r="H498">
        <v>2015</v>
      </c>
      <c r="I498" t="s">
        <v>1854</v>
      </c>
      <c r="J498" t="s">
        <v>1855</v>
      </c>
      <c r="K498" t="s">
        <v>322</v>
      </c>
      <c r="L498" t="s">
        <v>29</v>
      </c>
      <c r="M498" t="s">
        <v>1856</v>
      </c>
      <c r="N498" t="s">
        <v>31</v>
      </c>
      <c r="U498" t="s">
        <v>322</v>
      </c>
    </row>
    <row r="499" spans="1:21" x14ac:dyDescent="0.25">
      <c r="A499">
        <v>490</v>
      </c>
      <c r="B499" t="s">
        <v>1857</v>
      </c>
      <c r="C499">
        <v>54</v>
      </c>
      <c r="D499" t="s">
        <v>15</v>
      </c>
      <c r="E499" t="s">
        <v>25</v>
      </c>
      <c r="F499" t="s">
        <v>1778</v>
      </c>
      <c r="G499">
        <v>8</v>
      </c>
      <c r="H499">
        <v>2015</v>
      </c>
      <c r="I499" t="s">
        <v>1858</v>
      </c>
      <c r="J499" t="s">
        <v>1859</v>
      </c>
      <c r="K499" t="s">
        <v>222</v>
      </c>
      <c r="L499" t="s">
        <v>29</v>
      </c>
      <c r="M499" t="s">
        <v>1860</v>
      </c>
      <c r="N499" t="s">
        <v>31</v>
      </c>
      <c r="U499" t="s">
        <v>222</v>
      </c>
    </row>
    <row r="500" spans="1:21" x14ac:dyDescent="0.25">
      <c r="A500">
        <v>493</v>
      </c>
      <c r="B500" t="s">
        <v>1861</v>
      </c>
      <c r="C500">
        <v>51</v>
      </c>
      <c r="D500" t="s">
        <v>15</v>
      </c>
      <c r="E500" t="s">
        <v>45</v>
      </c>
      <c r="F500" t="s">
        <v>1778</v>
      </c>
      <c r="G500">
        <v>8</v>
      </c>
      <c r="H500">
        <v>2015</v>
      </c>
      <c r="I500" t="s">
        <v>1862</v>
      </c>
      <c r="J500" t="s">
        <v>1402</v>
      </c>
      <c r="K500" t="s">
        <v>196</v>
      </c>
      <c r="L500" t="s">
        <v>84</v>
      </c>
      <c r="M500" t="s">
        <v>1403</v>
      </c>
      <c r="N500" t="s">
        <v>70</v>
      </c>
      <c r="U500" t="s">
        <v>196</v>
      </c>
    </row>
    <row r="501" spans="1:21" x14ac:dyDescent="0.25">
      <c r="A501">
        <v>492</v>
      </c>
      <c r="B501" t="s">
        <v>1863</v>
      </c>
      <c r="C501">
        <v>25</v>
      </c>
      <c r="D501" t="s">
        <v>15</v>
      </c>
      <c r="E501" t="s">
        <v>16</v>
      </c>
      <c r="F501" t="s">
        <v>1778</v>
      </c>
      <c r="G501">
        <v>8</v>
      </c>
      <c r="H501">
        <v>2015</v>
      </c>
      <c r="I501" t="s">
        <v>1864</v>
      </c>
      <c r="J501" t="s">
        <v>521</v>
      </c>
      <c r="K501" t="s">
        <v>122</v>
      </c>
      <c r="L501" t="s">
        <v>84</v>
      </c>
      <c r="M501" t="s">
        <v>522</v>
      </c>
      <c r="N501" t="s">
        <v>23</v>
      </c>
      <c r="U501" t="s">
        <v>122</v>
      </c>
    </row>
    <row r="502" spans="1:21" x14ac:dyDescent="0.25">
      <c r="A502">
        <v>497</v>
      </c>
      <c r="B502" t="s">
        <v>1865</v>
      </c>
      <c r="C502">
        <v>28</v>
      </c>
      <c r="D502" t="s">
        <v>15</v>
      </c>
      <c r="E502" t="s">
        <v>25</v>
      </c>
      <c r="F502" t="s">
        <v>1778</v>
      </c>
      <c r="G502">
        <v>9</v>
      </c>
      <c r="H502">
        <v>2015</v>
      </c>
      <c r="I502" t="s">
        <v>1866</v>
      </c>
      <c r="J502" t="s">
        <v>101</v>
      </c>
      <c r="K502" t="s">
        <v>90</v>
      </c>
      <c r="L502" t="s">
        <v>29</v>
      </c>
      <c r="M502" t="s">
        <v>102</v>
      </c>
      <c r="N502" t="s">
        <v>23</v>
      </c>
      <c r="U502" t="s">
        <v>90</v>
      </c>
    </row>
    <row r="503" spans="1:21" x14ac:dyDescent="0.25">
      <c r="A503">
        <v>494</v>
      </c>
      <c r="B503" t="s">
        <v>1867</v>
      </c>
      <c r="C503">
        <v>30</v>
      </c>
      <c r="D503" t="s">
        <v>15</v>
      </c>
      <c r="E503" t="s">
        <v>25</v>
      </c>
      <c r="F503" t="s">
        <v>1778</v>
      </c>
      <c r="G503">
        <v>9</v>
      </c>
      <c r="H503">
        <v>2015</v>
      </c>
      <c r="I503" t="s">
        <v>1868</v>
      </c>
      <c r="J503" t="s">
        <v>1869</v>
      </c>
      <c r="K503" t="s">
        <v>117</v>
      </c>
      <c r="L503" t="s">
        <v>29</v>
      </c>
      <c r="M503" t="s">
        <v>1870</v>
      </c>
      <c r="N503" t="s">
        <v>23</v>
      </c>
      <c r="U503" t="s">
        <v>117</v>
      </c>
    </row>
    <row r="504" spans="1:21" x14ac:dyDescent="0.25">
      <c r="A504">
        <v>499</v>
      </c>
      <c r="B504" t="s">
        <v>1871</v>
      </c>
      <c r="C504">
        <v>22</v>
      </c>
      <c r="D504" t="s">
        <v>15</v>
      </c>
      <c r="E504" t="s">
        <v>16</v>
      </c>
      <c r="F504" t="s">
        <v>1778</v>
      </c>
      <c r="G504">
        <v>9</v>
      </c>
      <c r="H504">
        <v>2015</v>
      </c>
      <c r="I504" t="s">
        <v>1872</v>
      </c>
      <c r="J504" t="s">
        <v>1873</v>
      </c>
      <c r="K504" t="s">
        <v>117</v>
      </c>
      <c r="L504" t="s">
        <v>29</v>
      </c>
      <c r="M504" t="s">
        <v>1874</v>
      </c>
      <c r="N504" t="s">
        <v>31</v>
      </c>
      <c r="U504" t="s">
        <v>117</v>
      </c>
    </row>
    <row r="505" spans="1:21" x14ac:dyDescent="0.25">
      <c r="A505">
        <v>498</v>
      </c>
      <c r="B505" t="s">
        <v>1875</v>
      </c>
      <c r="C505">
        <v>45</v>
      </c>
      <c r="D505" t="s">
        <v>15</v>
      </c>
      <c r="E505" t="s">
        <v>25</v>
      </c>
      <c r="F505" t="s">
        <v>1778</v>
      </c>
      <c r="G505">
        <v>9</v>
      </c>
      <c r="H505">
        <v>2015</v>
      </c>
      <c r="I505" t="s">
        <v>1876</v>
      </c>
      <c r="J505" t="s">
        <v>1877</v>
      </c>
      <c r="K505" t="s">
        <v>122</v>
      </c>
      <c r="L505" t="s">
        <v>29</v>
      </c>
      <c r="M505" t="s">
        <v>1878</v>
      </c>
      <c r="N505" t="s">
        <v>31</v>
      </c>
      <c r="U505" t="s">
        <v>122</v>
      </c>
    </row>
    <row r="506" spans="1:21" x14ac:dyDescent="0.25">
      <c r="A506">
        <v>500</v>
      </c>
      <c r="B506" t="s">
        <v>1879</v>
      </c>
      <c r="C506">
        <v>19</v>
      </c>
      <c r="D506" t="s">
        <v>15</v>
      </c>
      <c r="E506" t="s">
        <v>16</v>
      </c>
      <c r="F506" t="s">
        <v>1778</v>
      </c>
      <c r="G506">
        <v>10</v>
      </c>
      <c r="H506">
        <v>2015</v>
      </c>
      <c r="I506" t="s">
        <v>1880</v>
      </c>
      <c r="J506" t="s">
        <v>1402</v>
      </c>
      <c r="K506" t="s">
        <v>196</v>
      </c>
      <c r="L506" t="s">
        <v>29</v>
      </c>
      <c r="M506" t="s">
        <v>1403</v>
      </c>
      <c r="N506" t="s">
        <v>31</v>
      </c>
      <c r="U506" t="s">
        <v>196</v>
      </c>
    </row>
    <row r="507" spans="1:21" x14ac:dyDescent="0.25">
      <c r="A507">
        <v>501</v>
      </c>
      <c r="B507" t="s">
        <v>1881</v>
      </c>
      <c r="C507">
        <v>40</v>
      </c>
      <c r="D507" t="s">
        <v>15</v>
      </c>
      <c r="E507" t="s">
        <v>16</v>
      </c>
      <c r="F507" t="s">
        <v>1778</v>
      </c>
      <c r="G507">
        <v>11</v>
      </c>
      <c r="H507">
        <v>2015</v>
      </c>
      <c r="I507" t="s">
        <v>1882</v>
      </c>
      <c r="J507" t="s">
        <v>1883</v>
      </c>
      <c r="K507" t="s">
        <v>322</v>
      </c>
      <c r="L507" t="s">
        <v>29</v>
      </c>
      <c r="M507" t="s">
        <v>1884</v>
      </c>
      <c r="N507" t="s">
        <v>31</v>
      </c>
      <c r="U507" t="s">
        <v>322</v>
      </c>
    </row>
    <row r="508" spans="1:21" x14ac:dyDescent="0.25">
      <c r="A508">
        <v>503</v>
      </c>
      <c r="B508" t="s">
        <v>1885</v>
      </c>
      <c r="C508">
        <v>46</v>
      </c>
      <c r="D508" t="s">
        <v>15</v>
      </c>
      <c r="E508" t="s">
        <v>16</v>
      </c>
      <c r="F508" t="s">
        <v>1778</v>
      </c>
      <c r="G508">
        <v>11</v>
      </c>
      <c r="H508">
        <v>2015</v>
      </c>
      <c r="I508" t="s">
        <v>1886</v>
      </c>
      <c r="J508" t="s">
        <v>1308</v>
      </c>
      <c r="K508" t="s">
        <v>322</v>
      </c>
      <c r="L508" t="s">
        <v>29</v>
      </c>
      <c r="M508" t="s">
        <v>1887</v>
      </c>
      <c r="N508" t="s">
        <v>70</v>
      </c>
      <c r="U508" t="s">
        <v>322</v>
      </c>
    </row>
    <row r="509" spans="1:21" x14ac:dyDescent="0.25">
      <c r="A509">
        <v>505</v>
      </c>
      <c r="B509" t="s">
        <v>1888</v>
      </c>
      <c r="C509">
        <v>22</v>
      </c>
      <c r="D509" t="s">
        <v>15</v>
      </c>
      <c r="E509" t="s">
        <v>45</v>
      </c>
      <c r="F509" t="s">
        <v>1778</v>
      </c>
      <c r="G509">
        <v>11</v>
      </c>
      <c r="H509">
        <v>2015</v>
      </c>
      <c r="I509" t="s">
        <v>1889</v>
      </c>
      <c r="J509" t="s">
        <v>827</v>
      </c>
      <c r="K509" t="s">
        <v>191</v>
      </c>
      <c r="L509" t="s">
        <v>29</v>
      </c>
      <c r="M509" t="s">
        <v>1667</v>
      </c>
      <c r="N509" t="s">
        <v>80</v>
      </c>
      <c r="U509" t="s">
        <v>191</v>
      </c>
    </row>
    <row r="510" spans="1:21" x14ac:dyDescent="0.25">
      <c r="A510">
        <v>504</v>
      </c>
      <c r="B510" t="s">
        <v>1890</v>
      </c>
      <c r="C510">
        <v>85</v>
      </c>
      <c r="D510" t="s">
        <v>15</v>
      </c>
      <c r="E510" t="s">
        <v>25</v>
      </c>
      <c r="F510" t="s">
        <v>1778</v>
      </c>
      <c r="G510">
        <v>11</v>
      </c>
      <c r="H510">
        <v>2015</v>
      </c>
      <c r="I510" t="s">
        <v>1891</v>
      </c>
      <c r="J510" t="s">
        <v>727</v>
      </c>
      <c r="K510" t="s">
        <v>474</v>
      </c>
      <c r="L510" t="s">
        <v>29</v>
      </c>
      <c r="M510" t="s">
        <v>1892</v>
      </c>
      <c r="N510" t="s">
        <v>31</v>
      </c>
      <c r="U510" t="s">
        <v>474</v>
      </c>
    </row>
    <row r="511" spans="1:21" x14ac:dyDescent="0.25">
      <c r="A511">
        <v>506</v>
      </c>
      <c r="B511" t="s">
        <v>1893</v>
      </c>
      <c r="C511">
        <v>28</v>
      </c>
      <c r="D511" t="s">
        <v>15</v>
      </c>
      <c r="E511" t="s">
        <v>45</v>
      </c>
      <c r="F511" t="s">
        <v>1778</v>
      </c>
      <c r="G511">
        <v>11</v>
      </c>
      <c r="H511">
        <v>2015</v>
      </c>
      <c r="I511" t="s">
        <v>1894</v>
      </c>
      <c r="J511" t="s">
        <v>901</v>
      </c>
      <c r="K511" t="s">
        <v>122</v>
      </c>
      <c r="L511" t="s">
        <v>29</v>
      </c>
      <c r="M511" t="s">
        <v>1895</v>
      </c>
      <c r="N511" t="s">
        <v>31</v>
      </c>
      <c r="U511" t="s">
        <v>122</v>
      </c>
    </row>
    <row r="512" spans="1:21" x14ac:dyDescent="0.25">
      <c r="A512">
        <v>507</v>
      </c>
      <c r="B512" t="s">
        <v>1896</v>
      </c>
      <c r="C512">
        <v>17</v>
      </c>
      <c r="D512" t="s">
        <v>87</v>
      </c>
      <c r="E512" t="s">
        <v>25</v>
      </c>
      <c r="F512" t="s">
        <v>1778</v>
      </c>
      <c r="G512">
        <v>12</v>
      </c>
      <c r="H512">
        <v>2015</v>
      </c>
      <c r="I512" t="s">
        <v>1897</v>
      </c>
      <c r="J512" t="s">
        <v>1898</v>
      </c>
      <c r="K512" t="s">
        <v>222</v>
      </c>
      <c r="L512" t="s">
        <v>29</v>
      </c>
      <c r="M512" t="s">
        <v>1899</v>
      </c>
      <c r="N512" t="s">
        <v>55</v>
      </c>
      <c r="U512" t="s">
        <v>222</v>
      </c>
    </row>
    <row r="513" spans="1:21" x14ac:dyDescent="0.25">
      <c r="A513">
        <v>509</v>
      </c>
      <c r="B513" t="s">
        <v>1900</v>
      </c>
      <c r="C513">
        <v>50</v>
      </c>
      <c r="D513" t="s">
        <v>15</v>
      </c>
      <c r="E513" t="s">
        <v>25</v>
      </c>
      <c r="F513" t="s">
        <v>1778</v>
      </c>
      <c r="G513">
        <v>12</v>
      </c>
      <c r="H513">
        <v>2015</v>
      </c>
      <c r="I513" t="s">
        <v>1901</v>
      </c>
      <c r="J513" t="s">
        <v>1902</v>
      </c>
      <c r="K513" t="s">
        <v>897</v>
      </c>
      <c r="L513" t="s">
        <v>21</v>
      </c>
      <c r="M513" t="s">
        <v>1903</v>
      </c>
      <c r="N513" t="s">
        <v>23</v>
      </c>
      <c r="U513" t="s">
        <v>897</v>
      </c>
    </row>
    <row r="514" spans="1:21" x14ac:dyDescent="0.25">
      <c r="A514">
        <v>511</v>
      </c>
      <c r="B514" t="s">
        <v>1904</v>
      </c>
      <c r="C514">
        <v>46</v>
      </c>
      <c r="D514" t="s">
        <v>15</v>
      </c>
      <c r="E514" t="s">
        <v>25</v>
      </c>
      <c r="F514" t="s">
        <v>1778</v>
      </c>
      <c r="G514">
        <v>13</v>
      </c>
      <c r="H514">
        <v>2015</v>
      </c>
      <c r="I514" t="s">
        <v>1905</v>
      </c>
      <c r="J514" t="s">
        <v>1906</v>
      </c>
      <c r="K514" t="s">
        <v>222</v>
      </c>
      <c r="L514" t="s">
        <v>29</v>
      </c>
      <c r="M514" t="s">
        <v>1907</v>
      </c>
      <c r="N514" t="s">
        <v>31</v>
      </c>
      <c r="U514" t="s">
        <v>222</v>
      </c>
    </row>
    <row r="515" spans="1:21" x14ac:dyDescent="0.25">
      <c r="A515">
        <v>510</v>
      </c>
      <c r="B515" t="s">
        <v>1908</v>
      </c>
      <c r="C515">
        <v>35</v>
      </c>
      <c r="D515" t="s">
        <v>15</v>
      </c>
      <c r="E515" t="s">
        <v>16</v>
      </c>
      <c r="F515" t="s">
        <v>1778</v>
      </c>
      <c r="G515">
        <v>13</v>
      </c>
      <c r="H515">
        <v>2015</v>
      </c>
      <c r="I515" t="s">
        <v>1909</v>
      </c>
      <c r="J515" t="s">
        <v>1910</v>
      </c>
      <c r="K515" t="s">
        <v>248</v>
      </c>
      <c r="L515" t="s">
        <v>29</v>
      </c>
      <c r="M515" t="s">
        <v>1911</v>
      </c>
      <c r="N515" t="s">
        <v>70</v>
      </c>
      <c r="U515" t="s">
        <v>248</v>
      </c>
    </row>
    <row r="516" spans="1:21" x14ac:dyDescent="0.25">
      <c r="A516">
        <v>549</v>
      </c>
      <c r="B516" t="s">
        <v>1912</v>
      </c>
      <c r="C516">
        <v>51</v>
      </c>
      <c r="D516" t="s">
        <v>15</v>
      </c>
      <c r="E516" t="s">
        <v>25</v>
      </c>
      <c r="F516" t="s">
        <v>1778</v>
      </c>
      <c r="G516">
        <v>13</v>
      </c>
      <c r="H516">
        <v>2015</v>
      </c>
      <c r="I516" t="s">
        <v>1913</v>
      </c>
      <c r="J516" t="s">
        <v>1914</v>
      </c>
      <c r="K516" t="s">
        <v>117</v>
      </c>
      <c r="L516" t="s">
        <v>42</v>
      </c>
      <c r="M516" t="s">
        <v>1915</v>
      </c>
      <c r="N516" t="s">
        <v>23</v>
      </c>
      <c r="U516" t="s">
        <v>117</v>
      </c>
    </row>
    <row r="517" spans="1:21" x14ac:dyDescent="0.25">
      <c r="A517">
        <v>512</v>
      </c>
      <c r="B517" t="s">
        <v>1916</v>
      </c>
      <c r="C517">
        <v>24</v>
      </c>
      <c r="D517" t="s">
        <v>87</v>
      </c>
      <c r="E517" t="s">
        <v>25</v>
      </c>
      <c r="F517" t="s">
        <v>1778</v>
      </c>
      <c r="G517">
        <v>13</v>
      </c>
      <c r="H517">
        <v>2015</v>
      </c>
      <c r="I517" t="s">
        <v>1917</v>
      </c>
      <c r="J517" t="s">
        <v>1918</v>
      </c>
      <c r="K517" t="s">
        <v>710</v>
      </c>
      <c r="L517" t="s">
        <v>29</v>
      </c>
      <c r="M517" t="s">
        <v>1919</v>
      </c>
      <c r="N517" t="s">
        <v>237</v>
      </c>
      <c r="U517" t="s">
        <v>710</v>
      </c>
    </row>
    <row r="518" spans="1:21" x14ac:dyDescent="0.25">
      <c r="A518">
        <v>518</v>
      </c>
      <c r="B518" t="s">
        <v>1920</v>
      </c>
      <c r="C518">
        <v>47</v>
      </c>
      <c r="D518" t="s">
        <v>15</v>
      </c>
      <c r="E518" t="s">
        <v>16</v>
      </c>
      <c r="F518" t="s">
        <v>1778</v>
      </c>
      <c r="G518">
        <v>13</v>
      </c>
      <c r="H518">
        <v>2015</v>
      </c>
      <c r="I518" t="s">
        <v>1921</v>
      </c>
      <c r="J518" t="s">
        <v>1922</v>
      </c>
      <c r="K518" t="s">
        <v>710</v>
      </c>
      <c r="L518" t="s">
        <v>42</v>
      </c>
      <c r="M518" t="s">
        <v>711</v>
      </c>
      <c r="N518" t="s">
        <v>23</v>
      </c>
      <c r="U518" t="s">
        <v>710</v>
      </c>
    </row>
    <row r="519" spans="1:21" x14ac:dyDescent="0.25">
      <c r="A519">
        <v>508</v>
      </c>
      <c r="B519" t="s">
        <v>1923</v>
      </c>
      <c r="C519">
        <v>35</v>
      </c>
      <c r="D519" t="s">
        <v>15</v>
      </c>
      <c r="E519" t="s">
        <v>25</v>
      </c>
      <c r="F519" t="s">
        <v>1778</v>
      </c>
      <c r="G519">
        <v>13</v>
      </c>
      <c r="H519">
        <v>2015</v>
      </c>
      <c r="I519" t="s">
        <v>1924</v>
      </c>
      <c r="J519" t="s">
        <v>1925</v>
      </c>
      <c r="K519" t="s">
        <v>122</v>
      </c>
      <c r="L519" t="s">
        <v>29</v>
      </c>
      <c r="M519" t="s">
        <v>522</v>
      </c>
      <c r="N519" t="s">
        <v>31</v>
      </c>
      <c r="U519" t="s">
        <v>122</v>
      </c>
    </row>
    <row r="520" spans="1:21" x14ac:dyDescent="0.25">
      <c r="A520">
        <v>513</v>
      </c>
      <c r="B520" t="s">
        <v>1926</v>
      </c>
      <c r="C520">
        <v>28</v>
      </c>
      <c r="D520" t="s">
        <v>15</v>
      </c>
      <c r="E520" t="s">
        <v>45</v>
      </c>
      <c r="F520" t="s">
        <v>1778</v>
      </c>
      <c r="G520">
        <v>14</v>
      </c>
      <c r="H520">
        <v>2015</v>
      </c>
      <c r="I520" t="s">
        <v>1927</v>
      </c>
      <c r="J520" t="s">
        <v>78</v>
      </c>
      <c r="K520" t="s">
        <v>53</v>
      </c>
      <c r="L520" t="s">
        <v>29</v>
      </c>
      <c r="M520" t="s">
        <v>79</v>
      </c>
      <c r="N520" t="s">
        <v>108</v>
      </c>
      <c r="U520" t="s">
        <v>53</v>
      </c>
    </row>
    <row r="521" spans="1:21" x14ac:dyDescent="0.25">
      <c r="A521">
        <v>514</v>
      </c>
      <c r="B521" t="s">
        <v>1928</v>
      </c>
      <c r="C521">
        <v>15</v>
      </c>
      <c r="D521" t="s">
        <v>15</v>
      </c>
      <c r="E521" t="s">
        <v>25</v>
      </c>
      <c r="F521" t="s">
        <v>1778</v>
      </c>
      <c r="G521">
        <v>14</v>
      </c>
      <c r="H521">
        <v>2015</v>
      </c>
      <c r="I521" t="s">
        <v>1929</v>
      </c>
      <c r="J521" t="s">
        <v>815</v>
      </c>
      <c r="K521" t="s">
        <v>322</v>
      </c>
      <c r="L521" t="s">
        <v>29</v>
      </c>
      <c r="M521" t="s">
        <v>816</v>
      </c>
      <c r="N521" t="s">
        <v>31</v>
      </c>
      <c r="U521" t="s">
        <v>322</v>
      </c>
    </row>
    <row r="522" spans="1:21" x14ac:dyDescent="0.25">
      <c r="A522">
        <v>515</v>
      </c>
      <c r="B522" t="s">
        <v>1930</v>
      </c>
      <c r="C522">
        <v>22</v>
      </c>
      <c r="D522" t="s">
        <v>15</v>
      </c>
      <c r="E522" t="s">
        <v>16</v>
      </c>
      <c r="F522" t="s">
        <v>1778</v>
      </c>
      <c r="G522">
        <v>15</v>
      </c>
      <c r="H522">
        <v>2015</v>
      </c>
      <c r="I522" t="s">
        <v>1931</v>
      </c>
      <c r="J522" t="s">
        <v>1932</v>
      </c>
      <c r="K522" t="s">
        <v>53</v>
      </c>
      <c r="L522" t="s">
        <v>29</v>
      </c>
      <c r="M522" t="s">
        <v>1933</v>
      </c>
      <c r="N522" t="s">
        <v>23</v>
      </c>
      <c r="U522" t="s">
        <v>53</v>
      </c>
    </row>
    <row r="523" spans="1:21" x14ac:dyDescent="0.25">
      <c r="A523">
        <v>517</v>
      </c>
      <c r="B523" t="s">
        <v>1934</v>
      </c>
      <c r="C523">
        <v>28</v>
      </c>
      <c r="D523" t="s">
        <v>15</v>
      </c>
      <c r="E523" t="s">
        <v>25</v>
      </c>
      <c r="F523" t="s">
        <v>1778</v>
      </c>
      <c r="G523">
        <v>16</v>
      </c>
      <c r="H523">
        <v>2015</v>
      </c>
      <c r="I523" t="s">
        <v>1935</v>
      </c>
      <c r="J523" t="s">
        <v>1936</v>
      </c>
      <c r="K523" t="s">
        <v>53</v>
      </c>
      <c r="L523" t="s">
        <v>29</v>
      </c>
      <c r="M523" t="s">
        <v>1937</v>
      </c>
      <c r="N523" t="s">
        <v>31</v>
      </c>
      <c r="U523" t="s">
        <v>53</v>
      </c>
    </row>
    <row r="524" spans="1:21" x14ac:dyDescent="0.25">
      <c r="A524">
        <v>519</v>
      </c>
      <c r="B524" t="s">
        <v>1938</v>
      </c>
      <c r="C524">
        <v>42</v>
      </c>
      <c r="D524" t="s">
        <v>15</v>
      </c>
      <c r="E524" t="s">
        <v>16</v>
      </c>
      <c r="F524" t="s">
        <v>1778</v>
      </c>
      <c r="G524">
        <v>16</v>
      </c>
      <c r="H524">
        <v>2015</v>
      </c>
      <c r="I524" t="s">
        <v>1939</v>
      </c>
      <c r="J524" t="s">
        <v>1940</v>
      </c>
      <c r="K524" t="s">
        <v>322</v>
      </c>
      <c r="L524" t="s">
        <v>21</v>
      </c>
      <c r="M524" t="s">
        <v>1941</v>
      </c>
      <c r="N524" t="s">
        <v>23</v>
      </c>
      <c r="U524" t="s">
        <v>322</v>
      </c>
    </row>
    <row r="525" spans="1:21" x14ac:dyDescent="0.25">
      <c r="A525">
        <v>516</v>
      </c>
      <c r="B525" t="s">
        <v>1942</v>
      </c>
      <c r="C525">
        <v>51</v>
      </c>
      <c r="D525" t="s">
        <v>87</v>
      </c>
      <c r="E525" t="s">
        <v>25</v>
      </c>
      <c r="F525" t="s">
        <v>1778</v>
      </c>
      <c r="G525">
        <v>16</v>
      </c>
      <c r="H525">
        <v>2015</v>
      </c>
      <c r="I525" t="s">
        <v>1943</v>
      </c>
      <c r="J525" t="s">
        <v>1944</v>
      </c>
      <c r="K525" t="s">
        <v>191</v>
      </c>
      <c r="L525" t="s">
        <v>29</v>
      </c>
      <c r="M525" t="s">
        <v>1945</v>
      </c>
      <c r="N525" t="s">
        <v>23</v>
      </c>
      <c r="U525" t="s">
        <v>191</v>
      </c>
    </row>
    <row r="526" spans="1:21" x14ac:dyDescent="0.25">
      <c r="A526">
        <v>520</v>
      </c>
      <c r="B526" t="s">
        <v>1946</v>
      </c>
      <c r="C526">
        <v>40</v>
      </c>
      <c r="D526" t="s">
        <v>87</v>
      </c>
      <c r="E526" t="s">
        <v>25</v>
      </c>
      <c r="F526" t="s">
        <v>1778</v>
      </c>
      <c r="G526">
        <v>17</v>
      </c>
      <c r="H526">
        <v>2015</v>
      </c>
      <c r="I526" t="s">
        <v>1947</v>
      </c>
      <c r="J526" t="s">
        <v>1948</v>
      </c>
      <c r="K526" t="s">
        <v>545</v>
      </c>
      <c r="L526" t="s">
        <v>29</v>
      </c>
      <c r="M526" t="s">
        <v>1949</v>
      </c>
      <c r="N526" t="s">
        <v>31</v>
      </c>
      <c r="U526" t="s">
        <v>545</v>
      </c>
    </row>
    <row r="527" spans="1:21" x14ac:dyDescent="0.25">
      <c r="A527">
        <v>521</v>
      </c>
      <c r="B527" t="s">
        <v>1950</v>
      </c>
      <c r="C527">
        <v>31</v>
      </c>
      <c r="D527" t="s">
        <v>15</v>
      </c>
      <c r="E527" t="s">
        <v>370</v>
      </c>
      <c r="F527" t="s">
        <v>1778</v>
      </c>
      <c r="G527">
        <v>17</v>
      </c>
      <c r="H527">
        <v>2015</v>
      </c>
      <c r="I527" t="s">
        <v>237</v>
      </c>
      <c r="J527" t="s">
        <v>1951</v>
      </c>
      <c r="K527" t="s">
        <v>1952</v>
      </c>
      <c r="L527" t="s">
        <v>29</v>
      </c>
      <c r="M527" t="s">
        <v>1953</v>
      </c>
      <c r="N527" t="s">
        <v>31</v>
      </c>
      <c r="U527" t="s">
        <v>1952</v>
      </c>
    </row>
    <row r="528" spans="1:21" x14ac:dyDescent="0.25">
      <c r="A528">
        <v>523</v>
      </c>
      <c r="B528" t="s">
        <v>1954</v>
      </c>
      <c r="C528">
        <v>48</v>
      </c>
      <c r="D528" t="s">
        <v>15</v>
      </c>
      <c r="E528" t="s">
        <v>25</v>
      </c>
      <c r="F528" t="s">
        <v>1778</v>
      </c>
      <c r="G528">
        <v>17</v>
      </c>
      <c r="H528">
        <v>2015</v>
      </c>
      <c r="I528" t="s">
        <v>1955</v>
      </c>
      <c r="J528" t="s">
        <v>1956</v>
      </c>
      <c r="K528" t="s">
        <v>172</v>
      </c>
      <c r="L528" t="s">
        <v>29</v>
      </c>
      <c r="M528" t="s">
        <v>1957</v>
      </c>
      <c r="N528" t="s">
        <v>31</v>
      </c>
      <c r="U528" t="s">
        <v>172</v>
      </c>
    </row>
    <row r="529" spans="1:21" x14ac:dyDescent="0.25">
      <c r="A529">
        <v>522</v>
      </c>
      <c r="B529" t="s">
        <v>1958</v>
      </c>
      <c r="C529">
        <v>58</v>
      </c>
      <c r="D529" t="s">
        <v>15</v>
      </c>
      <c r="E529" t="s">
        <v>25</v>
      </c>
      <c r="F529" t="s">
        <v>1778</v>
      </c>
      <c r="G529">
        <v>18</v>
      </c>
      <c r="H529">
        <v>2015</v>
      </c>
      <c r="I529" t="s">
        <v>1959</v>
      </c>
      <c r="J529" t="s">
        <v>1402</v>
      </c>
      <c r="K529" t="s">
        <v>196</v>
      </c>
      <c r="L529" t="s">
        <v>29</v>
      </c>
      <c r="M529" t="s">
        <v>1403</v>
      </c>
      <c r="N529" t="s">
        <v>80</v>
      </c>
      <c r="U529" t="s">
        <v>196</v>
      </c>
    </row>
    <row r="530" spans="1:21" x14ac:dyDescent="0.25">
      <c r="A530">
        <v>525</v>
      </c>
      <c r="B530" t="s">
        <v>1960</v>
      </c>
      <c r="C530">
        <v>50</v>
      </c>
      <c r="D530" t="s">
        <v>15</v>
      </c>
      <c r="E530" t="s">
        <v>45</v>
      </c>
      <c r="F530" t="s">
        <v>1778</v>
      </c>
      <c r="G530">
        <v>19</v>
      </c>
      <c r="H530">
        <v>2015</v>
      </c>
      <c r="I530" t="s">
        <v>1961</v>
      </c>
      <c r="J530" t="s">
        <v>1962</v>
      </c>
      <c r="K530" t="s">
        <v>68</v>
      </c>
      <c r="L530" t="s">
        <v>29</v>
      </c>
      <c r="M530" t="s">
        <v>1963</v>
      </c>
      <c r="N530" t="s">
        <v>31</v>
      </c>
      <c r="U530" t="s">
        <v>68</v>
      </c>
    </row>
    <row r="531" spans="1:21" x14ac:dyDescent="0.25">
      <c r="A531">
        <v>526</v>
      </c>
      <c r="B531" t="s">
        <v>1964</v>
      </c>
      <c r="C531">
        <v>45</v>
      </c>
      <c r="D531" t="s">
        <v>15</v>
      </c>
      <c r="E531" t="s">
        <v>45</v>
      </c>
      <c r="F531" t="s">
        <v>1778</v>
      </c>
      <c r="G531">
        <v>19</v>
      </c>
      <c r="H531">
        <v>2015</v>
      </c>
      <c r="I531" t="s">
        <v>1965</v>
      </c>
      <c r="J531" t="s">
        <v>1966</v>
      </c>
      <c r="K531" t="s">
        <v>288</v>
      </c>
      <c r="L531" t="s">
        <v>29</v>
      </c>
      <c r="M531" t="s">
        <v>1967</v>
      </c>
      <c r="N531" t="s">
        <v>80</v>
      </c>
      <c r="U531" t="s">
        <v>288</v>
      </c>
    </row>
    <row r="532" spans="1:21" x14ac:dyDescent="0.25">
      <c r="A532">
        <v>524</v>
      </c>
      <c r="B532" t="s">
        <v>1968</v>
      </c>
      <c r="C532">
        <v>21</v>
      </c>
      <c r="D532" t="s">
        <v>15</v>
      </c>
      <c r="E532" t="s">
        <v>16</v>
      </c>
      <c r="F532" t="s">
        <v>1778</v>
      </c>
      <c r="G532">
        <v>19</v>
      </c>
      <c r="H532">
        <v>2015</v>
      </c>
      <c r="I532" t="s">
        <v>1969</v>
      </c>
      <c r="J532" t="s">
        <v>1873</v>
      </c>
      <c r="K532" t="s">
        <v>117</v>
      </c>
      <c r="L532" t="s">
        <v>29</v>
      </c>
      <c r="M532" t="s">
        <v>1874</v>
      </c>
      <c r="N532" t="s">
        <v>31</v>
      </c>
      <c r="U532" t="s">
        <v>117</v>
      </c>
    </row>
    <row r="533" spans="1:21" x14ac:dyDescent="0.25">
      <c r="A533">
        <v>542</v>
      </c>
      <c r="B533" t="s">
        <v>1970</v>
      </c>
      <c r="C533">
        <v>23</v>
      </c>
      <c r="D533" t="s">
        <v>15</v>
      </c>
      <c r="E533" t="s">
        <v>16</v>
      </c>
      <c r="F533" t="s">
        <v>1778</v>
      </c>
      <c r="G533">
        <v>20</v>
      </c>
      <c r="H533">
        <v>2015</v>
      </c>
      <c r="I533" t="s">
        <v>1971</v>
      </c>
      <c r="J533" t="s">
        <v>1337</v>
      </c>
      <c r="K533" t="s">
        <v>106</v>
      </c>
      <c r="L533" t="s">
        <v>29</v>
      </c>
      <c r="M533" t="s">
        <v>1338</v>
      </c>
      <c r="N533" t="s">
        <v>31</v>
      </c>
      <c r="U533" t="s">
        <v>106</v>
      </c>
    </row>
    <row r="534" spans="1:21" x14ac:dyDescent="0.25">
      <c r="A534">
        <v>964</v>
      </c>
      <c r="B534" t="s">
        <v>1972</v>
      </c>
      <c r="C534">
        <v>32</v>
      </c>
      <c r="D534" t="s">
        <v>15</v>
      </c>
      <c r="E534" t="s">
        <v>16</v>
      </c>
      <c r="F534" t="s">
        <v>1778</v>
      </c>
      <c r="G534">
        <v>20</v>
      </c>
      <c r="H534">
        <v>2015</v>
      </c>
      <c r="I534" t="s">
        <v>1973</v>
      </c>
      <c r="J534" t="s">
        <v>843</v>
      </c>
      <c r="K534" t="s">
        <v>132</v>
      </c>
      <c r="L534" t="s">
        <v>84</v>
      </c>
      <c r="M534" t="s">
        <v>1974</v>
      </c>
      <c r="N534" t="s">
        <v>23</v>
      </c>
      <c r="U534" t="s">
        <v>132</v>
      </c>
    </row>
    <row r="535" spans="1:21" x14ac:dyDescent="0.25">
      <c r="A535">
        <v>529</v>
      </c>
      <c r="B535" t="s">
        <v>1975</v>
      </c>
      <c r="C535">
        <v>24</v>
      </c>
      <c r="D535" t="s">
        <v>15</v>
      </c>
      <c r="E535" t="s">
        <v>45</v>
      </c>
      <c r="F535" t="s">
        <v>1778</v>
      </c>
      <c r="G535">
        <v>21</v>
      </c>
      <c r="H535">
        <v>2015</v>
      </c>
      <c r="I535" t="s">
        <v>1976</v>
      </c>
      <c r="J535" t="s">
        <v>1977</v>
      </c>
      <c r="K535" t="s">
        <v>53</v>
      </c>
      <c r="L535" t="s">
        <v>29</v>
      </c>
      <c r="M535" t="s">
        <v>1978</v>
      </c>
      <c r="N535" t="s">
        <v>237</v>
      </c>
      <c r="U535" t="s">
        <v>53</v>
      </c>
    </row>
    <row r="536" spans="1:21" x14ac:dyDescent="0.25">
      <c r="A536">
        <v>539</v>
      </c>
      <c r="B536" t="s">
        <v>1979</v>
      </c>
      <c r="C536">
        <v>23</v>
      </c>
      <c r="D536" t="s">
        <v>15</v>
      </c>
      <c r="E536" t="s">
        <v>45</v>
      </c>
      <c r="F536" t="s">
        <v>1778</v>
      </c>
      <c r="G536">
        <v>21</v>
      </c>
      <c r="H536">
        <v>2015</v>
      </c>
      <c r="I536" t="s">
        <v>1980</v>
      </c>
      <c r="J536" t="s">
        <v>1981</v>
      </c>
      <c r="K536" t="s">
        <v>335</v>
      </c>
      <c r="L536" t="s">
        <v>21</v>
      </c>
      <c r="M536" t="s">
        <v>1982</v>
      </c>
      <c r="N536" t="s">
        <v>23</v>
      </c>
      <c r="U536" t="s">
        <v>335</v>
      </c>
    </row>
    <row r="537" spans="1:21" x14ac:dyDescent="0.25">
      <c r="A537">
        <v>528</v>
      </c>
      <c r="B537" t="s">
        <v>1983</v>
      </c>
      <c r="C537">
        <v>49</v>
      </c>
      <c r="D537" t="s">
        <v>15</v>
      </c>
      <c r="E537" t="s">
        <v>25</v>
      </c>
      <c r="F537" t="s">
        <v>1778</v>
      </c>
      <c r="G537">
        <v>21</v>
      </c>
      <c r="H537">
        <v>2015</v>
      </c>
      <c r="I537" t="s">
        <v>1984</v>
      </c>
      <c r="J537" t="s">
        <v>260</v>
      </c>
      <c r="K537" t="s">
        <v>122</v>
      </c>
      <c r="L537" t="s">
        <v>29</v>
      </c>
      <c r="M537" t="s">
        <v>1319</v>
      </c>
      <c r="N537" t="s">
        <v>70</v>
      </c>
      <c r="U537" t="s">
        <v>122</v>
      </c>
    </row>
    <row r="538" spans="1:21" x14ac:dyDescent="0.25">
      <c r="A538">
        <v>533</v>
      </c>
      <c r="B538" t="s">
        <v>1985</v>
      </c>
      <c r="C538">
        <v>35</v>
      </c>
      <c r="D538" t="s">
        <v>15</v>
      </c>
      <c r="E538" t="s">
        <v>45</v>
      </c>
      <c r="F538" t="s">
        <v>1778</v>
      </c>
      <c r="G538">
        <v>22</v>
      </c>
      <c r="H538">
        <v>2015</v>
      </c>
      <c r="I538" t="s">
        <v>1986</v>
      </c>
      <c r="J538" t="s">
        <v>1987</v>
      </c>
      <c r="K538" t="s">
        <v>53</v>
      </c>
      <c r="L538" t="s">
        <v>29</v>
      </c>
      <c r="M538" t="s">
        <v>1988</v>
      </c>
      <c r="N538" t="s">
        <v>31</v>
      </c>
      <c r="U538" t="s">
        <v>53</v>
      </c>
    </row>
    <row r="539" spans="1:21" x14ac:dyDescent="0.25">
      <c r="A539">
        <v>532</v>
      </c>
      <c r="B539" t="s">
        <v>1989</v>
      </c>
      <c r="C539">
        <v>30</v>
      </c>
      <c r="D539" t="s">
        <v>15</v>
      </c>
      <c r="E539" t="s">
        <v>25</v>
      </c>
      <c r="F539" t="s">
        <v>1778</v>
      </c>
      <c r="G539">
        <v>22</v>
      </c>
      <c r="H539">
        <v>2015</v>
      </c>
      <c r="I539" t="s">
        <v>1990</v>
      </c>
      <c r="J539" t="s">
        <v>1991</v>
      </c>
      <c r="K539" t="s">
        <v>20</v>
      </c>
      <c r="L539" t="s">
        <v>29</v>
      </c>
      <c r="M539" t="s">
        <v>1992</v>
      </c>
      <c r="N539" t="s">
        <v>31</v>
      </c>
      <c r="U539" t="s">
        <v>20</v>
      </c>
    </row>
    <row r="540" spans="1:21" x14ac:dyDescent="0.25">
      <c r="A540">
        <v>530</v>
      </c>
      <c r="B540" t="s">
        <v>1993</v>
      </c>
      <c r="C540">
        <v>60</v>
      </c>
      <c r="D540" t="s">
        <v>15</v>
      </c>
      <c r="E540" t="s">
        <v>25</v>
      </c>
      <c r="F540" t="s">
        <v>1778</v>
      </c>
      <c r="G540">
        <v>22</v>
      </c>
      <c r="H540">
        <v>2015</v>
      </c>
      <c r="I540" t="s">
        <v>1994</v>
      </c>
      <c r="J540" t="s">
        <v>1995</v>
      </c>
      <c r="K540" t="s">
        <v>502</v>
      </c>
      <c r="L540" t="s">
        <v>29</v>
      </c>
      <c r="M540" t="s">
        <v>1996</v>
      </c>
      <c r="N540" t="s">
        <v>31</v>
      </c>
      <c r="U540" t="s">
        <v>502</v>
      </c>
    </row>
    <row r="541" spans="1:21" x14ac:dyDescent="0.25">
      <c r="A541">
        <v>531</v>
      </c>
      <c r="B541" t="s">
        <v>1997</v>
      </c>
      <c r="C541">
        <v>20</v>
      </c>
      <c r="D541" t="s">
        <v>15</v>
      </c>
      <c r="E541" t="s">
        <v>16</v>
      </c>
      <c r="F541" t="s">
        <v>1778</v>
      </c>
      <c r="G541">
        <v>22</v>
      </c>
      <c r="H541">
        <v>2015</v>
      </c>
      <c r="I541" t="s">
        <v>1998</v>
      </c>
      <c r="J541" t="s">
        <v>73</v>
      </c>
      <c r="K541" t="s">
        <v>74</v>
      </c>
      <c r="L541" t="s">
        <v>29</v>
      </c>
      <c r="M541" t="s">
        <v>1999</v>
      </c>
      <c r="N541" t="s">
        <v>31</v>
      </c>
      <c r="U541" t="s">
        <v>74</v>
      </c>
    </row>
    <row r="542" spans="1:21" x14ac:dyDescent="0.25">
      <c r="A542">
        <v>535</v>
      </c>
      <c r="B542" t="s">
        <v>2000</v>
      </c>
      <c r="C542">
        <v>34</v>
      </c>
      <c r="D542" t="s">
        <v>15</v>
      </c>
      <c r="E542" t="s">
        <v>25</v>
      </c>
      <c r="F542" t="s">
        <v>1778</v>
      </c>
      <c r="G542">
        <v>23</v>
      </c>
      <c r="H542">
        <v>2015</v>
      </c>
      <c r="I542" t="s">
        <v>2001</v>
      </c>
      <c r="J542" t="s">
        <v>221</v>
      </c>
      <c r="K542" t="s">
        <v>222</v>
      </c>
      <c r="L542" t="s">
        <v>29</v>
      </c>
      <c r="M542" t="s">
        <v>223</v>
      </c>
      <c r="N542" t="s">
        <v>23</v>
      </c>
      <c r="U542" t="s">
        <v>222</v>
      </c>
    </row>
    <row r="543" spans="1:21" x14ac:dyDescent="0.25">
      <c r="A543">
        <v>534</v>
      </c>
      <c r="B543" t="s">
        <v>2002</v>
      </c>
      <c r="C543">
        <v>22</v>
      </c>
      <c r="D543" t="s">
        <v>15</v>
      </c>
      <c r="E543" t="s">
        <v>25</v>
      </c>
      <c r="F543" t="s">
        <v>1778</v>
      </c>
      <c r="G543">
        <v>23</v>
      </c>
      <c r="H543">
        <v>2015</v>
      </c>
      <c r="I543" t="s">
        <v>2003</v>
      </c>
      <c r="J543" t="s">
        <v>2004</v>
      </c>
      <c r="K543" t="s">
        <v>48</v>
      </c>
      <c r="L543" t="s">
        <v>29</v>
      </c>
      <c r="M543" t="s">
        <v>2005</v>
      </c>
      <c r="N543" t="s">
        <v>80</v>
      </c>
      <c r="U543" t="s">
        <v>48</v>
      </c>
    </row>
    <row r="544" spans="1:21" x14ac:dyDescent="0.25">
      <c r="A544">
        <v>714</v>
      </c>
      <c r="B544" t="s">
        <v>2006</v>
      </c>
      <c r="C544">
        <v>32</v>
      </c>
      <c r="D544" t="s">
        <v>15</v>
      </c>
      <c r="E544" t="s">
        <v>25</v>
      </c>
      <c r="F544" t="s">
        <v>1778</v>
      </c>
      <c r="G544">
        <v>23</v>
      </c>
      <c r="H544">
        <v>2015</v>
      </c>
      <c r="I544" t="s">
        <v>2007</v>
      </c>
      <c r="J544" t="s">
        <v>409</v>
      </c>
      <c r="K544" t="s">
        <v>112</v>
      </c>
      <c r="L544" t="s">
        <v>29</v>
      </c>
      <c r="M544" t="s">
        <v>2008</v>
      </c>
      <c r="N544" t="s">
        <v>31</v>
      </c>
      <c r="U544" t="s">
        <v>112</v>
      </c>
    </row>
    <row r="545" spans="1:21" x14ac:dyDescent="0.25">
      <c r="A545">
        <v>536</v>
      </c>
      <c r="B545" t="s">
        <v>2009</v>
      </c>
      <c r="C545">
        <v>49</v>
      </c>
      <c r="D545" t="s">
        <v>15</v>
      </c>
      <c r="E545" t="s">
        <v>25</v>
      </c>
      <c r="F545" t="s">
        <v>1778</v>
      </c>
      <c r="G545">
        <v>23</v>
      </c>
      <c r="H545">
        <v>2015</v>
      </c>
      <c r="I545" t="s">
        <v>2010</v>
      </c>
      <c r="J545" t="s">
        <v>2011</v>
      </c>
      <c r="K545" t="s">
        <v>122</v>
      </c>
      <c r="L545" t="s">
        <v>29</v>
      </c>
      <c r="M545" t="s">
        <v>2012</v>
      </c>
      <c r="N545" t="s">
        <v>80</v>
      </c>
      <c r="U545" t="s">
        <v>122</v>
      </c>
    </row>
    <row r="546" spans="1:21" x14ac:dyDescent="0.25">
      <c r="A546">
        <v>537</v>
      </c>
      <c r="B546" t="s">
        <v>2013</v>
      </c>
      <c r="C546">
        <v>26</v>
      </c>
      <c r="D546" t="s">
        <v>15</v>
      </c>
      <c r="E546" t="s">
        <v>16</v>
      </c>
      <c r="F546" t="s">
        <v>1778</v>
      </c>
      <c r="G546">
        <v>24</v>
      </c>
      <c r="H546">
        <v>2015</v>
      </c>
      <c r="I546" t="s">
        <v>2014</v>
      </c>
      <c r="J546" t="s">
        <v>2015</v>
      </c>
      <c r="K546" t="s">
        <v>209</v>
      </c>
      <c r="L546" t="s">
        <v>29</v>
      </c>
      <c r="M546" t="s">
        <v>2016</v>
      </c>
      <c r="N546" t="s">
        <v>31</v>
      </c>
      <c r="U546" t="s">
        <v>209</v>
      </c>
    </row>
    <row r="547" spans="1:21" x14ac:dyDescent="0.25">
      <c r="A547">
        <v>540</v>
      </c>
      <c r="B547" t="s">
        <v>2017</v>
      </c>
      <c r="C547">
        <v>61</v>
      </c>
      <c r="D547" t="s">
        <v>15</v>
      </c>
      <c r="E547" t="s">
        <v>25</v>
      </c>
      <c r="F547" t="s">
        <v>1778</v>
      </c>
      <c r="G547">
        <v>25</v>
      </c>
      <c r="H547">
        <v>2015</v>
      </c>
      <c r="I547" t="s">
        <v>2018</v>
      </c>
      <c r="J547" t="s">
        <v>2019</v>
      </c>
      <c r="K547" t="s">
        <v>53</v>
      </c>
      <c r="L547" t="s">
        <v>29</v>
      </c>
      <c r="M547" t="s">
        <v>2020</v>
      </c>
      <c r="N547" t="s">
        <v>31</v>
      </c>
      <c r="U547" t="s">
        <v>53</v>
      </c>
    </row>
    <row r="548" spans="1:21" x14ac:dyDescent="0.25">
      <c r="A548">
        <v>538</v>
      </c>
      <c r="B548" t="s">
        <v>2021</v>
      </c>
      <c r="C548">
        <v>41</v>
      </c>
      <c r="D548" t="s">
        <v>15</v>
      </c>
      <c r="E548" t="s">
        <v>16</v>
      </c>
      <c r="F548" t="s">
        <v>1778</v>
      </c>
      <c r="G548">
        <v>25</v>
      </c>
      <c r="H548">
        <v>2015</v>
      </c>
      <c r="I548" t="s">
        <v>2022</v>
      </c>
      <c r="J548" t="s">
        <v>2023</v>
      </c>
      <c r="K548" t="s">
        <v>340</v>
      </c>
      <c r="L548" t="s">
        <v>29</v>
      </c>
      <c r="M548" t="s">
        <v>415</v>
      </c>
      <c r="N548" t="s">
        <v>23</v>
      </c>
      <c r="U548" t="s">
        <v>340</v>
      </c>
    </row>
    <row r="549" spans="1:21" x14ac:dyDescent="0.25">
      <c r="A549">
        <v>541</v>
      </c>
      <c r="B549" t="s">
        <v>2024</v>
      </c>
      <c r="C549">
        <v>49</v>
      </c>
      <c r="D549" t="s">
        <v>15</v>
      </c>
      <c r="E549" t="s">
        <v>25</v>
      </c>
      <c r="F549" t="s">
        <v>1778</v>
      </c>
      <c r="G549">
        <v>26</v>
      </c>
      <c r="H549">
        <v>2015</v>
      </c>
      <c r="I549" t="s">
        <v>2025</v>
      </c>
      <c r="J549" t="s">
        <v>2026</v>
      </c>
      <c r="K549" t="s">
        <v>196</v>
      </c>
      <c r="L549" t="s">
        <v>29</v>
      </c>
      <c r="M549" t="s">
        <v>2027</v>
      </c>
      <c r="N549" t="s">
        <v>31</v>
      </c>
      <c r="U549" t="s">
        <v>196</v>
      </c>
    </row>
    <row r="550" spans="1:21" x14ac:dyDescent="0.25">
      <c r="A550">
        <v>543</v>
      </c>
      <c r="B550" t="s">
        <v>2028</v>
      </c>
      <c r="C550">
        <v>28</v>
      </c>
      <c r="D550" t="s">
        <v>15</v>
      </c>
      <c r="E550" t="s">
        <v>45</v>
      </c>
      <c r="F550" t="s">
        <v>1778</v>
      </c>
      <c r="G550">
        <v>26</v>
      </c>
      <c r="H550">
        <v>2015</v>
      </c>
      <c r="I550" t="s">
        <v>2029</v>
      </c>
      <c r="J550" t="s">
        <v>901</v>
      </c>
      <c r="K550" t="s">
        <v>122</v>
      </c>
      <c r="L550" t="s">
        <v>29</v>
      </c>
      <c r="M550" t="s">
        <v>902</v>
      </c>
      <c r="N550" t="s">
        <v>31</v>
      </c>
      <c r="U550" t="s">
        <v>122</v>
      </c>
    </row>
    <row r="551" spans="1:21" x14ac:dyDescent="0.25">
      <c r="A551">
        <v>544</v>
      </c>
      <c r="B551" t="s">
        <v>2030</v>
      </c>
      <c r="C551">
        <v>35</v>
      </c>
      <c r="D551" t="s">
        <v>15</v>
      </c>
      <c r="E551" t="s">
        <v>25</v>
      </c>
      <c r="F551" t="s">
        <v>1778</v>
      </c>
      <c r="G551">
        <v>27</v>
      </c>
      <c r="H551">
        <v>2015</v>
      </c>
      <c r="I551" t="s">
        <v>2031</v>
      </c>
      <c r="J551" t="s">
        <v>2032</v>
      </c>
      <c r="K551" t="s">
        <v>58</v>
      </c>
      <c r="L551" t="s">
        <v>29</v>
      </c>
      <c r="M551" t="s">
        <v>2033</v>
      </c>
      <c r="N551" t="s">
        <v>31</v>
      </c>
      <c r="U551" t="s">
        <v>58</v>
      </c>
    </row>
    <row r="552" spans="1:21" x14ac:dyDescent="0.25">
      <c r="A552">
        <v>590</v>
      </c>
      <c r="B552" t="s">
        <v>2034</v>
      </c>
      <c r="C552">
        <v>60</v>
      </c>
      <c r="D552" t="s">
        <v>15</v>
      </c>
      <c r="E552" t="s">
        <v>25</v>
      </c>
      <c r="F552" t="s">
        <v>1778</v>
      </c>
      <c r="G552">
        <v>28</v>
      </c>
      <c r="H552">
        <v>2015</v>
      </c>
      <c r="I552" t="s">
        <v>2035</v>
      </c>
      <c r="J552" t="s">
        <v>2036</v>
      </c>
      <c r="K552" t="s">
        <v>322</v>
      </c>
      <c r="L552" t="s">
        <v>42</v>
      </c>
      <c r="M552" t="s">
        <v>2037</v>
      </c>
      <c r="N552" t="s">
        <v>23</v>
      </c>
      <c r="U552" t="s">
        <v>322</v>
      </c>
    </row>
    <row r="553" spans="1:21" x14ac:dyDescent="0.25">
      <c r="A553">
        <v>545</v>
      </c>
      <c r="B553" t="s">
        <v>2038</v>
      </c>
      <c r="C553">
        <v>29</v>
      </c>
      <c r="D553" t="s">
        <v>15</v>
      </c>
      <c r="E553" t="s">
        <v>25</v>
      </c>
      <c r="F553" t="s">
        <v>1778</v>
      </c>
      <c r="G553">
        <v>28</v>
      </c>
      <c r="H553">
        <v>2015</v>
      </c>
      <c r="I553" t="s">
        <v>2039</v>
      </c>
      <c r="J553" t="s">
        <v>1033</v>
      </c>
      <c r="K553" t="s">
        <v>28</v>
      </c>
      <c r="L553" t="s">
        <v>29</v>
      </c>
      <c r="M553" t="s">
        <v>1034</v>
      </c>
      <c r="N553" t="s">
        <v>55</v>
      </c>
      <c r="U553" t="s">
        <v>28</v>
      </c>
    </row>
    <row r="554" spans="1:21" x14ac:dyDescent="0.25">
      <c r="A554">
        <v>546</v>
      </c>
      <c r="B554" t="s">
        <v>2040</v>
      </c>
      <c r="C554">
        <v>50</v>
      </c>
      <c r="D554" t="s">
        <v>15</v>
      </c>
      <c r="E554" t="s">
        <v>25</v>
      </c>
      <c r="F554" t="s">
        <v>1778</v>
      </c>
      <c r="G554">
        <v>29</v>
      </c>
      <c r="H554">
        <v>2015</v>
      </c>
      <c r="I554" t="s">
        <v>2041</v>
      </c>
      <c r="J554" t="s">
        <v>2042</v>
      </c>
      <c r="K554" t="s">
        <v>196</v>
      </c>
      <c r="L554" t="s">
        <v>29</v>
      </c>
      <c r="M554" t="s">
        <v>2043</v>
      </c>
      <c r="N554" t="s">
        <v>31</v>
      </c>
      <c r="U554" t="s">
        <v>196</v>
      </c>
    </row>
    <row r="555" spans="1:21" x14ac:dyDescent="0.25">
      <c r="A555">
        <v>548</v>
      </c>
      <c r="B555" t="s">
        <v>2044</v>
      </c>
      <c r="C555">
        <v>52</v>
      </c>
      <c r="D555" t="s">
        <v>15</v>
      </c>
      <c r="E555" t="s">
        <v>25</v>
      </c>
      <c r="F555" t="s">
        <v>1778</v>
      </c>
      <c r="G555">
        <v>30</v>
      </c>
      <c r="H555">
        <v>2015</v>
      </c>
      <c r="I555" t="s">
        <v>2045</v>
      </c>
      <c r="J555" t="s">
        <v>2046</v>
      </c>
      <c r="K555" t="s">
        <v>502</v>
      </c>
      <c r="L555" t="s">
        <v>29</v>
      </c>
      <c r="M555" t="s">
        <v>2047</v>
      </c>
      <c r="N555" t="s">
        <v>31</v>
      </c>
      <c r="U555" t="s">
        <v>502</v>
      </c>
    </row>
    <row r="556" spans="1:21" x14ac:dyDescent="0.25">
      <c r="A556">
        <v>550</v>
      </c>
      <c r="B556" t="s">
        <v>2048</v>
      </c>
      <c r="C556">
        <v>24</v>
      </c>
      <c r="D556" t="s">
        <v>15</v>
      </c>
      <c r="E556" t="s">
        <v>16</v>
      </c>
      <c r="F556" t="s">
        <v>2049</v>
      </c>
      <c r="G556">
        <v>1</v>
      </c>
      <c r="H556">
        <v>2015</v>
      </c>
      <c r="I556" t="s">
        <v>2050</v>
      </c>
      <c r="J556" t="s">
        <v>2051</v>
      </c>
      <c r="K556" t="s">
        <v>28</v>
      </c>
      <c r="L556" t="s">
        <v>29</v>
      </c>
      <c r="M556" t="s">
        <v>2052</v>
      </c>
      <c r="N556" t="s">
        <v>23</v>
      </c>
      <c r="U556" t="s">
        <v>28</v>
      </c>
    </row>
    <row r="557" spans="1:21" x14ac:dyDescent="0.25">
      <c r="A557">
        <v>554</v>
      </c>
      <c r="B557" t="s">
        <v>2053</v>
      </c>
      <c r="C557">
        <v>32</v>
      </c>
      <c r="D557" t="s">
        <v>15</v>
      </c>
      <c r="E557" t="s">
        <v>25</v>
      </c>
      <c r="F557" t="s">
        <v>2049</v>
      </c>
      <c r="G557">
        <v>1</v>
      </c>
      <c r="H557">
        <v>2015</v>
      </c>
      <c r="I557" t="s">
        <v>2054</v>
      </c>
      <c r="J557" t="s">
        <v>2055</v>
      </c>
      <c r="K557" t="s">
        <v>28</v>
      </c>
      <c r="L557" t="s">
        <v>29</v>
      </c>
      <c r="M557" t="s">
        <v>2056</v>
      </c>
      <c r="N557" t="s">
        <v>31</v>
      </c>
      <c r="U557" t="s">
        <v>28</v>
      </c>
    </row>
    <row r="558" spans="1:21" x14ac:dyDescent="0.25">
      <c r="A558">
        <v>641</v>
      </c>
      <c r="B558" t="s">
        <v>2057</v>
      </c>
      <c r="C558">
        <v>57</v>
      </c>
      <c r="D558" t="s">
        <v>15</v>
      </c>
      <c r="E558" t="s">
        <v>25</v>
      </c>
      <c r="F558" t="s">
        <v>2049</v>
      </c>
      <c r="G558">
        <v>1</v>
      </c>
      <c r="H558">
        <v>2015</v>
      </c>
      <c r="I558" t="s">
        <v>2058</v>
      </c>
      <c r="J558" t="s">
        <v>2059</v>
      </c>
      <c r="K558" t="s">
        <v>897</v>
      </c>
      <c r="L558" t="s">
        <v>21</v>
      </c>
      <c r="M558" t="s">
        <v>2060</v>
      </c>
      <c r="N558" t="s">
        <v>23</v>
      </c>
      <c r="U558" t="s">
        <v>897</v>
      </c>
    </row>
    <row r="559" spans="1:21" x14ac:dyDescent="0.25">
      <c r="A559">
        <v>558</v>
      </c>
      <c r="B559" t="s">
        <v>2061</v>
      </c>
      <c r="C559">
        <v>60</v>
      </c>
      <c r="D559" t="s">
        <v>15</v>
      </c>
      <c r="E559" t="s">
        <v>33</v>
      </c>
      <c r="F559" t="s">
        <v>2049</v>
      </c>
      <c r="G559">
        <v>2</v>
      </c>
      <c r="H559">
        <v>2015</v>
      </c>
      <c r="I559" t="s">
        <v>2062</v>
      </c>
      <c r="J559" t="s">
        <v>1479</v>
      </c>
      <c r="K559" t="s">
        <v>53</v>
      </c>
      <c r="L559" t="s">
        <v>29</v>
      </c>
      <c r="M559" t="s">
        <v>1480</v>
      </c>
      <c r="N559" t="s">
        <v>80</v>
      </c>
      <c r="U559" t="s">
        <v>53</v>
      </c>
    </row>
    <row r="560" spans="1:21" x14ac:dyDescent="0.25">
      <c r="A560">
        <v>555</v>
      </c>
      <c r="B560" t="s">
        <v>2063</v>
      </c>
      <c r="C560">
        <v>40</v>
      </c>
      <c r="D560" t="s">
        <v>15</v>
      </c>
      <c r="E560" t="s">
        <v>25</v>
      </c>
      <c r="F560" t="s">
        <v>2049</v>
      </c>
      <c r="G560">
        <v>2</v>
      </c>
      <c r="H560">
        <v>2015</v>
      </c>
      <c r="I560" t="s">
        <v>2064</v>
      </c>
      <c r="J560" t="s">
        <v>2065</v>
      </c>
      <c r="K560" t="s">
        <v>322</v>
      </c>
      <c r="L560" t="s">
        <v>29</v>
      </c>
      <c r="M560" t="s">
        <v>2066</v>
      </c>
      <c r="N560" t="s">
        <v>31</v>
      </c>
      <c r="U560" t="s">
        <v>322</v>
      </c>
    </row>
    <row r="561" spans="1:21" x14ac:dyDescent="0.25">
      <c r="A561">
        <v>556</v>
      </c>
      <c r="B561" t="s">
        <v>2067</v>
      </c>
      <c r="C561">
        <v>23</v>
      </c>
      <c r="D561" t="s">
        <v>15</v>
      </c>
      <c r="E561" t="s">
        <v>16</v>
      </c>
      <c r="F561" t="s">
        <v>2049</v>
      </c>
      <c r="G561">
        <v>2</v>
      </c>
      <c r="H561">
        <v>2015</v>
      </c>
      <c r="I561" t="s">
        <v>2068</v>
      </c>
      <c r="J561" t="s">
        <v>978</v>
      </c>
      <c r="K561" t="s">
        <v>322</v>
      </c>
      <c r="L561" t="s">
        <v>29</v>
      </c>
      <c r="M561" t="s">
        <v>979</v>
      </c>
      <c r="N561" t="s">
        <v>237</v>
      </c>
      <c r="U561" t="s">
        <v>322</v>
      </c>
    </row>
    <row r="562" spans="1:21" x14ac:dyDescent="0.25">
      <c r="A562">
        <v>551</v>
      </c>
      <c r="B562" t="s">
        <v>2069</v>
      </c>
      <c r="C562">
        <v>45</v>
      </c>
      <c r="D562" t="s">
        <v>15</v>
      </c>
      <c r="E562" t="s">
        <v>25</v>
      </c>
      <c r="F562" t="s">
        <v>2049</v>
      </c>
      <c r="G562">
        <v>2</v>
      </c>
      <c r="H562">
        <v>2015</v>
      </c>
      <c r="I562" t="s">
        <v>2070</v>
      </c>
      <c r="J562" t="s">
        <v>2071</v>
      </c>
      <c r="K562" t="s">
        <v>288</v>
      </c>
      <c r="L562" t="s">
        <v>29</v>
      </c>
      <c r="M562" t="s">
        <v>2072</v>
      </c>
      <c r="N562" t="s">
        <v>55</v>
      </c>
      <c r="U562" t="s">
        <v>288</v>
      </c>
    </row>
    <row r="563" spans="1:21" x14ac:dyDescent="0.25">
      <c r="A563">
        <v>557</v>
      </c>
      <c r="B563" t="s">
        <v>2073</v>
      </c>
      <c r="C563">
        <v>59</v>
      </c>
      <c r="D563" t="s">
        <v>15</v>
      </c>
      <c r="E563" t="s">
        <v>237</v>
      </c>
      <c r="F563" t="s">
        <v>2049</v>
      </c>
      <c r="G563">
        <v>2</v>
      </c>
      <c r="H563">
        <v>2015</v>
      </c>
      <c r="I563" t="s">
        <v>2074</v>
      </c>
      <c r="J563" t="s">
        <v>2075</v>
      </c>
      <c r="K563" t="s">
        <v>897</v>
      </c>
      <c r="L563" t="s">
        <v>29</v>
      </c>
      <c r="M563" t="s">
        <v>2076</v>
      </c>
      <c r="N563" t="s">
        <v>70</v>
      </c>
      <c r="U563" t="s">
        <v>897</v>
      </c>
    </row>
    <row r="564" spans="1:21" x14ac:dyDescent="0.25">
      <c r="A564">
        <v>561</v>
      </c>
      <c r="B564" t="s">
        <v>2077</v>
      </c>
      <c r="C564">
        <v>46</v>
      </c>
      <c r="D564" t="s">
        <v>15</v>
      </c>
      <c r="E564" t="s">
        <v>45</v>
      </c>
      <c r="F564" t="s">
        <v>2049</v>
      </c>
      <c r="G564">
        <v>3</v>
      </c>
      <c r="H564">
        <v>2015</v>
      </c>
      <c r="I564" t="s">
        <v>2078</v>
      </c>
      <c r="J564" t="s">
        <v>1639</v>
      </c>
      <c r="K564" t="s">
        <v>53</v>
      </c>
      <c r="L564" t="s">
        <v>29</v>
      </c>
      <c r="M564" t="s">
        <v>85</v>
      </c>
      <c r="N564" t="s">
        <v>31</v>
      </c>
      <c r="U564" t="s">
        <v>53</v>
      </c>
    </row>
    <row r="565" spans="1:21" x14ac:dyDescent="0.25">
      <c r="A565">
        <v>562</v>
      </c>
      <c r="B565" t="s">
        <v>2079</v>
      </c>
      <c r="C565">
        <v>27</v>
      </c>
      <c r="D565" t="s">
        <v>15</v>
      </c>
      <c r="E565" t="s">
        <v>45</v>
      </c>
      <c r="F565" t="s">
        <v>2049</v>
      </c>
      <c r="G565">
        <v>3</v>
      </c>
      <c r="H565">
        <v>2015</v>
      </c>
      <c r="I565" t="s">
        <v>2080</v>
      </c>
      <c r="J565" t="s">
        <v>2081</v>
      </c>
      <c r="K565" t="s">
        <v>53</v>
      </c>
      <c r="L565" t="s">
        <v>29</v>
      </c>
      <c r="M565" t="s">
        <v>2082</v>
      </c>
      <c r="N565" t="s">
        <v>80</v>
      </c>
      <c r="U565" t="s">
        <v>53</v>
      </c>
    </row>
    <row r="566" spans="1:21" x14ac:dyDescent="0.25">
      <c r="A566">
        <v>563</v>
      </c>
      <c r="B566" t="s">
        <v>2083</v>
      </c>
      <c r="C566">
        <v>25</v>
      </c>
      <c r="D566" t="s">
        <v>15</v>
      </c>
      <c r="E566" t="s">
        <v>45</v>
      </c>
      <c r="F566" t="s">
        <v>2049</v>
      </c>
      <c r="G566">
        <v>3</v>
      </c>
      <c r="H566">
        <v>2015</v>
      </c>
      <c r="I566" t="s">
        <v>2084</v>
      </c>
      <c r="J566" t="s">
        <v>2085</v>
      </c>
      <c r="K566" t="s">
        <v>53</v>
      </c>
      <c r="L566" t="s">
        <v>21</v>
      </c>
      <c r="M566" t="s">
        <v>2086</v>
      </c>
      <c r="N566" t="s">
        <v>23</v>
      </c>
      <c r="U566" t="s">
        <v>53</v>
      </c>
    </row>
    <row r="567" spans="1:21" x14ac:dyDescent="0.25">
      <c r="A567">
        <v>560</v>
      </c>
      <c r="B567" t="s">
        <v>2087</v>
      </c>
      <c r="C567">
        <v>33</v>
      </c>
      <c r="D567" t="s">
        <v>15</v>
      </c>
      <c r="E567" t="s">
        <v>45</v>
      </c>
      <c r="F567" t="s">
        <v>2049</v>
      </c>
      <c r="G567">
        <v>3</v>
      </c>
      <c r="H567">
        <v>2015</v>
      </c>
      <c r="I567" t="s">
        <v>2088</v>
      </c>
      <c r="J567" t="s">
        <v>2089</v>
      </c>
      <c r="K567" t="s">
        <v>191</v>
      </c>
      <c r="L567" t="s">
        <v>29</v>
      </c>
      <c r="M567" t="s">
        <v>2090</v>
      </c>
      <c r="N567" t="s">
        <v>31</v>
      </c>
      <c r="U567" t="s">
        <v>191</v>
      </c>
    </row>
    <row r="568" spans="1:21" x14ac:dyDescent="0.25">
      <c r="A568">
        <v>575</v>
      </c>
      <c r="B568" t="s">
        <v>2091</v>
      </c>
      <c r="C568">
        <v>52</v>
      </c>
      <c r="D568" t="s">
        <v>15</v>
      </c>
      <c r="E568" t="s">
        <v>16</v>
      </c>
      <c r="F568" t="s">
        <v>2049</v>
      </c>
      <c r="G568">
        <v>4</v>
      </c>
      <c r="H568">
        <v>2015</v>
      </c>
      <c r="I568" t="s">
        <v>2092</v>
      </c>
      <c r="J568" t="s">
        <v>1308</v>
      </c>
      <c r="K568" t="s">
        <v>322</v>
      </c>
      <c r="L568" t="s">
        <v>84</v>
      </c>
      <c r="M568" t="s">
        <v>1887</v>
      </c>
      <c r="N568" t="s">
        <v>80</v>
      </c>
      <c r="U568" t="s">
        <v>322</v>
      </c>
    </row>
    <row r="569" spans="1:21" x14ac:dyDescent="0.25">
      <c r="A569">
        <v>565</v>
      </c>
      <c r="B569" t="s">
        <v>2093</v>
      </c>
      <c r="C569">
        <v>36</v>
      </c>
      <c r="D569" t="s">
        <v>15</v>
      </c>
      <c r="E569" t="s">
        <v>25</v>
      </c>
      <c r="F569" t="s">
        <v>2049</v>
      </c>
      <c r="G569">
        <v>4</v>
      </c>
      <c r="H569">
        <v>2015</v>
      </c>
      <c r="I569" t="s">
        <v>2094</v>
      </c>
      <c r="J569" t="s">
        <v>2095</v>
      </c>
      <c r="K569" t="s">
        <v>163</v>
      </c>
      <c r="L569" t="s">
        <v>29</v>
      </c>
      <c r="M569" t="s">
        <v>2096</v>
      </c>
      <c r="N569" t="s">
        <v>31</v>
      </c>
      <c r="U569" t="s">
        <v>163</v>
      </c>
    </row>
    <row r="570" spans="1:21" x14ac:dyDescent="0.25">
      <c r="A570">
        <v>564</v>
      </c>
      <c r="B570" t="s">
        <v>2097</v>
      </c>
      <c r="C570">
        <v>42</v>
      </c>
      <c r="D570" t="s">
        <v>15</v>
      </c>
      <c r="E570" t="s">
        <v>16</v>
      </c>
      <c r="F570" t="s">
        <v>2049</v>
      </c>
      <c r="G570">
        <v>4</v>
      </c>
      <c r="H570">
        <v>2015</v>
      </c>
      <c r="I570" t="s">
        <v>2098</v>
      </c>
      <c r="J570" t="s">
        <v>493</v>
      </c>
      <c r="K570" t="s">
        <v>58</v>
      </c>
      <c r="L570" t="s">
        <v>29</v>
      </c>
      <c r="M570" t="s">
        <v>494</v>
      </c>
      <c r="N570" t="s">
        <v>31</v>
      </c>
      <c r="U570" t="s">
        <v>58</v>
      </c>
    </row>
    <row r="571" spans="1:21" x14ac:dyDescent="0.25">
      <c r="A571">
        <v>566</v>
      </c>
      <c r="B571" t="s">
        <v>2099</v>
      </c>
      <c r="C571">
        <v>37</v>
      </c>
      <c r="D571" t="s">
        <v>15</v>
      </c>
      <c r="E571" t="s">
        <v>25</v>
      </c>
      <c r="F571" t="s">
        <v>2049</v>
      </c>
      <c r="G571">
        <v>4</v>
      </c>
      <c r="H571">
        <v>2015</v>
      </c>
      <c r="I571" t="s">
        <v>2100</v>
      </c>
      <c r="J571" t="s">
        <v>2101</v>
      </c>
      <c r="K571" t="s">
        <v>474</v>
      </c>
      <c r="L571" t="s">
        <v>29</v>
      </c>
      <c r="M571" t="s">
        <v>2102</v>
      </c>
      <c r="N571" t="s">
        <v>31</v>
      </c>
      <c r="U571" t="s">
        <v>474</v>
      </c>
    </row>
    <row r="572" spans="1:21" x14ac:dyDescent="0.25">
      <c r="A572">
        <v>559</v>
      </c>
      <c r="B572" t="s">
        <v>2103</v>
      </c>
      <c r="C572">
        <v>23</v>
      </c>
      <c r="D572" t="s">
        <v>15</v>
      </c>
      <c r="E572" t="s">
        <v>16</v>
      </c>
      <c r="F572" t="s">
        <v>2049</v>
      </c>
      <c r="G572">
        <v>4</v>
      </c>
      <c r="H572">
        <v>2015</v>
      </c>
      <c r="I572" t="s">
        <v>2104</v>
      </c>
      <c r="J572" t="s">
        <v>2105</v>
      </c>
      <c r="K572" t="s">
        <v>209</v>
      </c>
      <c r="L572" t="s">
        <v>29</v>
      </c>
      <c r="M572" t="s">
        <v>2106</v>
      </c>
      <c r="N572" t="s">
        <v>31</v>
      </c>
      <c r="U572" t="s">
        <v>209</v>
      </c>
    </row>
    <row r="573" spans="1:21" x14ac:dyDescent="0.25">
      <c r="A573">
        <v>570</v>
      </c>
      <c r="B573" t="s">
        <v>2107</v>
      </c>
      <c r="C573">
        <v>19</v>
      </c>
      <c r="D573" t="s">
        <v>15</v>
      </c>
      <c r="E573" t="s">
        <v>25</v>
      </c>
      <c r="F573" t="s">
        <v>2049</v>
      </c>
      <c r="G573">
        <v>5</v>
      </c>
      <c r="H573">
        <v>2015</v>
      </c>
      <c r="I573" t="s">
        <v>2108</v>
      </c>
      <c r="J573" t="s">
        <v>2109</v>
      </c>
      <c r="K573" t="s">
        <v>53</v>
      </c>
      <c r="L573" t="s">
        <v>29</v>
      </c>
      <c r="M573" t="s">
        <v>2110</v>
      </c>
      <c r="N573" t="s">
        <v>23</v>
      </c>
      <c r="U573" t="s">
        <v>53</v>
      </c>
    </row>
    <row r="574" spans="1:21" x14ac:dyDescent="0.25">
      <c r="A574">
        <v>571</v>
      </c>
      <c r="B574" t="s">
        <v>2111</v>
      </c>
      <c r="C574">
        <v>43</v>
      </c>
      <c r="D574" t="s">
        <v>15</v>
      </c>
      <c r="E574" t="s">
        <v>45</v>
      </c>
      <c r="F574" t="s">
        <v>2049</v>
      </c>
      <c r="G574">
        <v>5</v>
      </c>
      <c r="H574">
        <v>2015</v>
      </c>
      <c r="I574" t="s">
        <v>2112</v>
      </c>
      <c r="J574" t="s">
        <v>2113</v>
      </c>
      <c r="K574" t="s">
        <v>53</v>
      </c>
      <c r="L574" t="s">
        <v>29</v>
      </c>
      <c r="M574" t="s">
        <v>85</v>
      </c>
      <c r="N574" t="s">
        <v>23</v>
      </c>
      <c r="U574" t="s">
        <v>53</v>
      </c>
    </row>
    <row r="575" spans="1:21" x14ac:dyDescent="0.25">
      <c r="A575">
        <v>569</v>
      </c>
      <c r="B575" t="s">
        <v>2114</v>
      </c>
      <c r="C575">
        <v>25</v>
      </c>
      <c r="D575" t="s">
        <v>15</v>
      </c>
      <c r="E575" t="s">
        <v>25</v>
      </c>
      <c r="F575" t="s">
        <v>2049</v>
      </c>
      <c r="G575">
        <v>5</v>
      </c>
      <c r="H575">
        <v>2015</v>
      </c>
      <c r="I575" t="s">
        <v>2115</v>
      </c>
      <c r="J575" t="s">
        <v>2116</v>
      </c>
      <c r="K575" t="s">
        <v>191</v>
      </c>
      <c r="L575" t="s">
        <v>42</v>
      </c>
      <c r="M575" t="s">
        <v>2117</v>
      </c>
      <c r="N575" t="s">
        <v>23</v>
      </c>
      <c r="U575" t="s">
        <v>191</v>
      </c>
    </row>
    <row r="576" spans="1:21" x14ac:dyDescent="0.25">
      <c r="A576">
        <v>567</v>
      </c>
      <c r="B576" t="s">
        <v>2118</v>
      </c>
      <c r="C576">
        <v>35</v>
      </c>
      <c r="D576" t="s">
        <v>15</v>
      </c>
      <c r="E576" t="s">
        <v>25</v>
      </c>
      <c r="F576" t="s">
        <v>2049</v>
      </c>
      <c r="G576">
        <v>5</v>
      </c>
      <c r="H576">
        <v>2015</v>
      </c>
      <c r="I576" t="s">
        <v>2119</v>
      </c>
      <c r="J576" t="s">
        <v>330</v>
      </c>
      <c r="K576" t="s">
        <v>122</v>
      </c>
      <c r="L576" t="s">
        <v>29</v>
      </c>
      <c r="M576" t="s">
        <v>331</v>
      </c>
      <c r="N576" t="s">
        <v>31</v>
      </c>
      <c r="U576" t="s">
        <v>122</v>
      </c>
    </row>
    <row r="577" spans="1:21" x14ac:dyDescent="0.25">
      <c r="A577">
        <v>568</v>
      </c>
      <c r="B577" t="s">
        <v>2120</v>
      </c>
      <c r="C577">
        <v>25</v>
      </c>
      <c r="D577" t="s">
        <v>15</v>
      </c>
      <c r="E577" t="s">
        <v>25</v>
      </c>
      <c r="F577" t="s">
        <v>2049</v>
      </c>
      <c r="G577">
        <v>5</v>
      </c>
      <c r="H577">
        <v>2015</v>
      </c>
      <c r="I577" t="s">
        <v>2121</v>
      </c>
      <c r="J577" t="s">
        <v>330</v>
      </c>
      <c r="K577" t="s">
        <v>122</v>
      </c>
      <c r="L577" t="s">
        <v>29</v>
      </c>
      <c r="M577" t="s">
        <v>331</v>
      </c>
      <c r="N577" t="s">
        <v>55</v>
      </c>
      <c r="U577" t="s">
        <v>122</v>
      </c>
    </row>
    <row r="578" spans="1:21" x14ac:dyDescent="0.25">
      <c r="A578">
        <v>573</v>
      </c>
      <c r="B578" t="s">
        <v>2122</v>
      </c>
      <c r="C578">
        <v>33</v>
      </c>
      <c r="D578" t="s">
        <v>15</v>
      </c>
      <c r="E578" t="s">
        <v>25</v>
      </c>
      <c r="F578" t="s">
        <v>2049</v>
      </c>
      <c r="G578">
        <v>6</v>
      </c>
      <c r="H578">
        <v>2015</v>
      </c>
      <c r="I578" t="s">
        <v>2123</v>
      </c>
      <c r="J578" t="s">
        <v>1467</v>
      </c>
      <c r="K578" t="s">
        <v>63</v>
      </c>
      <c r="L578" t="s">
        <v>29</v>
      </c>
      <c r="M578" t="s">
        <v>1468</v>
      </c>
      <c r="N578" t="s">
        <v>70</v>
      </c>
      <c r="U578" t="s">
        <v>63</v>
      </c>
    </row>
    <row r="579" spans="1:21" x14ac:dyDescent="0.25">
      <c r="A579">
        <v>576</v>
      </c>
      <c r="B579" t="s">
        <v>2124</v>
      </c>
      <c r="C579">
        <v>29</v>
      </c>
      <c r="D579" t="s">
        <v>15</v>
      </c>
      <c r="E579" t="s">
        <v>16</v>
      </c>
      <c r="F579" t="s">
        <v>2049</v>
      </c>
      <c r="G579">
        <v>6</v>
      </c>
      <c r="H579">
        <v>2015</v>
      </c>
      <c r="I579" t="s">
        <v>2125</v>
      </c>
      <c r="J579" t="s">
        <v>83</v>
      </c>
      <c r="K579" t="s">
        <v>53</v>
      </c>
      <c r="L579" t="s">
        <v>29</v>
      </c>
      <c r="M579" t="s">
        <v>268</v>
      </c>
      <c r="N579" t="s">
        <v>80</v>
      </c>
      <c r="U579" t="s">
        <v>53</v>
      </c>
    </row>
    <row r="580" spans="1:21" x14ac:dyDescent="0.25">
      <c r="A580">
        <v>577</v>
      </c>
      <c r="B580" t="s">
        <v>2126</v>
      </c>
      <c r="C580">
        <v>31</v>
      </c>
      <c r="D580" t="s">
        <v>15</v>
      </c>
      <c r="E580" t="s">
        <v>25</v>
      </c>
      <c r="F580" t="s">
        <v>2049</v>
      </c>
      <c r="G580">
        <v>6</v>
      </c>
      <c r="H580">
        <v>2015</v>
      </c>
      <c r="I580" t="s">
        <v>2127</v>
      </c>
      <c r="J580" t="s">
        <v>1386</v>
      </c>
      <c r="K580" t="s">
        <v>53</v>
      </c>
      <c r="L580" t="s">
        <v>29</v>
      </c>
      <c r="M580" t="s">
        <v>85</v>
      </c>
      <c r="N580" t="s">
        <v>108</v>
      </c>
      <c r="U580" t="s">
        <v>53</v>
      </c>
    </row>
    <row r="581" spans="1:21" x14ac:dyDescent="0.25">
      <c r="A581">
        <v>587</v>
      </c>
      <c r="B581" t="s">
        <v>2128</v>
      </c>
      <c r="C581">
        <v>27</v>
      </c>
      <c r="D581" t="s">
        <v>15</v>
      </c>
      <c r="E581" t="s">
        <v>45</v>
      </c>
      <c r="F581" t="s">
        <v>2049</v>
      </c>
      <c r="G581">
        <v>6</v>
      </c>
      <c r="H581">
        <v>2015</v>
      </c>
      <c r="I581" t="s">
        <v>2129</v>
      </c>
      <c r="J581" t="s">
        <v>2130</v>
      </c>
      <c r="K581" t="s">
        <v>53</v>
      </c>
      <c r="L581" t="s">
        <v>29</v>
      </c>
      <c r="M581" t="s">
        <v>2131</v>
      </c>
      <c r="N581" t="s">
        <v>80</v>
      </c>
      <c r="U581" t="s">
        <v>53</v>
      </c>
    </row>
    <row r="582" spans="1:21" x14ac:dyDescent="0.25">
      <c r="A582">
        <v>580</v>
      </c>
      <c r="B582" t="s">
        <v>2132</v>
      </c>
      <c r="C582">
        <v>42</v>
      </c>
      <c r="D582" t="s">
        <v>15</v>
      </c>
      <c r="E582" t="s">
        <v>25</v>
      </c>
      <c r="F582" t="s">
        <v>2049</v>
      </c>
      <c r="G582">
        <v>6</v>
      </c>
      <c r="H582">
        <v>2015</v>
      </c>
      <c r="I582" t="s">
        <v>2133</v>
      </c>
      <c r="J582" t="s">
        <v>2134</v>
      </c>
      <c r="K582" t="s">
        <v>306</v>
      </c>
      <c r="L582" t="s">
        <v>29</v>
      </c>
      <c r="M582" t="s">
        <v>2135</v>
      </c>
      <c r="N582" t="s">
        <v>80</v>
      </c>
      <c r="U582" t="s">
        <v>306</v>
      </c>
    </row>
    <row r="583" spans="1:21" x14ac:dyDescent="0.25">
      <c r="A583">
        <v>572</v>
      </c>
      <c r="B583" t="s">
        <v>2136</v>
      </c>
      <c r="C583">
        <v>20</v>
      </c>
      <c r="D583" t="s">
        <v>15</v>
      </c>
      <c r="E583" t="s">
        <v>25</v>
      </c>
      <c r="F583" t="s">
        <v>2049</v>
      </c>
      <c r="G583">
        <v>6</v>
      </c>
      <c r="H583">
        <v>2015</v>
      </c>
      <c r="I583" t="s">
        <v>2137</v>
      </c>
      <c r="J583" t="s">
        <v>493</v>
      </c>
      <c r="K583" t="s">
        <v>58</v>
      </c>
      <c r="L583" t="s">
        <v>29</v>
      </c>
      <c r="M583" t="s">
        <v>494</v>
      </c>
      <c r="N583" t="s">
        <v>31</v>
      </c>
      <c r="U583" t="s">
        <v>58</v>
      </c>
    </row>
    <row r="584" spans="1:21" x14ac:dyDescent="0.25">
      <c r="A584">
        <v>610</v>
      </c>
      <c r="B584" t="s">
        <v>2138</v>
      </c>
      <c r="C584">
        <v>30</v>
      </c>
      <c r="D584" t="s">
        <v>15</v>
      </c>
      <c r="E584" t="s">
        <v>25</v>
      </c>
      <c r="F584" t="s">
        <v>2049</v>
      </c>
      <c r="G584">
        <v>6</v>
      </c>
      <c r="H584">
        <v>2015</v>
      </c>
      <c r="I584" t="s">
        <v>2139</v>
      </c>
      <c r="J584" t="s">
        <v>2140</v>
      </c>
      <c r="K584" t="s">
        <v>142</v>
      </c>
      <c r="L584" t="s">
        <v>84</v>
      </c>
      <c r="M584" t="s">
        <v>2141</v>
      </c>
      <c r="N584" t="s">
        <v>23</v>
      </c>
      <c r="U584" t="s">
        <v>142</v>
      </c>
    </row>
    <row r="585" spans="1:21" x14ac:dyDescent="0.25">
      <c r="A585">
        <v>581</v>
      </c>
      <c r="B585" t="s">
        <v>2142</v>
      </c>
      <c r="C585">
        <v>47</v>
      </c>
      <c r="D585" t="s">
        <v>15</v>
      </c>
      <c r="E585" t="s">
        <v>45</v>
      </c>
      <c r="F585" t="s">
        <v>2049</v>
      </c>
      <c r="G585">
        <v>7</v>
      </c>
      <c r="H585">
        <v>2015</v>
      </c>
      <c r="I585" t="s">
        <v>2143</v>
      </c>
      <c r="J585" t="s">
        <v>934</v>
      </c>
      <c r="K585" t="s">
        <v>53</v>
      </c>
      <c r="L585" t="s">
        <v>29</v>
      </c>
      <c r="M585" t="s">
        <v>935</v>
      </c>
      <c r="N585" t="s">
        <v>31</v>
      </c>
      <c r="U585" t="s">
        <v>53</v>
      </c>
    </row>
    <row r="586" spans="1:21" x14ac:dyDescent="0.25">
      <c r="A586">
        <v>582</v>
      </c>
      <c r="B586" t="s">
        <v>2144</v>
      </c>
      <c r="C586">
        <v>28</v>
      </c>
      <c r="D586" t="s">
        <v>15</v>
      </c>
      <c r="E586" t="s">
        <v>25</v>
      </c>
      <c r="F586" t="s">
        <v>2049</v>
      </c>
      <c r="G586">
        <v>7</v>
      </c>
      <c r="H586">
        <v>2015</v>
      </c>
      <c r="I586" t="s">
        <v>2145</v>
      </c>
      <c r="J586" t="s">
        <v>1099</v>
      </c>
      <c r="K586" t="s">
        <v>248</v>
      </c>
      <c r="L586" t="s">
        <v>29</v>
      </c>
      <c r="M586" t="s">
        <v>2146</v>
      </c>
      <c r="N586" t="s">
        <v>80</v>
      </c>
      <c r="U586" t="s">
        <v>248</v>
      </c>
    </row>
    <row r="587" spans="1:21" x14ac:dyDescent="0.25">
      <c r="A587">
        <v>586</v>
      </c>
      <c r="B587" t="s">
        <v>2147</v>
      </c>
      <c r="C587">
        <v>35</v>
      </c>
      <c r="D587" t="s">
        <v>15</v>
      </c>
      <c r="E587" t="s">
        <v>25</v>
      </c>
      <c r="F587" t="s">
        <v>2049</v>
      </c>
      <c r="G587">
        <v>7</v>
      </c>
      <c r="H587">
        <v>2015</v>
      </c>
      <c r="I587" t="s">
        <v>2148</v>
      </c>
      <c r="J587" t="s">
        <v>2149</v>
      </c>
      <c r="K587" t="s">
        <v>186</v>
      </c>
      <c r="L587" t="s">
        <v>29</v>
      </c>
      <c r="M587" t="s">
        <v>2150</v>
      </c>
      <c r="N587" t="s">
        <v>31</v>
      </c>
      <c r="U587" t="s">
        <v>186</v>
      </c>
    </row>
    <row r="588" spans="1:21" x14ac:dyDescent="0.25">
      <c r="A588">
        <v>583</v>
      </c>
      <c r="B588" t="s">
        <v>2151</v>
      </c>
      <c r="C588">
        <v>37</v>
      </c>
      <c r="D588" t="s">
        <v>15</v>
      </c>
      <c r="E588" t="s">
        <v>16</v>
      </c>
      <c r="F588" t="s">
        <v>2049</v>
      </c>
      <c r="G588">
        <v>7</v>
      </c>
      <c r="H588">
        <v>2015</v>
      </c>
      <c r="I588" t="s">
        <v>2152</v>
      </c>
      <c r="J588" t="s">
        <v>2153</v>
      </c>
      <c r="K588" t="s">
        <v>191</v>
      </c>
      <c r="L588" t="s">
        <v>29</v>
      </c>
      <c r="M588" t="s">
        <v>2154</v>
      </c>
      <c r="N588" t="s">
        <v>80</v>
      </c>
      <c r="U588" t="s">
        <v>191</v>
      </c>
    </row>
    <row r="589" spans="1:21" x14ac:dyDescent="0.25">
      <c r="A589">
        <v>574</v>
      </c>
      <c r="B589" t="s">
        <v>2155</v>
      </c>
      <c r="C589">
        <v>18</v>
      </c>
      <c r="D589" t="s">
        <v>15</v>
      </c>
      <c r="E589" t="s">
        <v>16</v>
      </c>
      <c r="F589" t="s">
        <v>2049</v>
      </c>
      <c r="G589">
        <v>7</v>
      </c>
      <c r="H589">
        <v>2015</v>
      </c>
      <c r="I589" t="s">
        <v>2156</v>
      </c>
      <c r="J589" t="s">
        <v>2157</v>
      </c>
      <c r="K589" t="s">
        <v>122</v>
      </c>
      <c r="L589" t="s">
        <v>29</v>
      </c>
      <c r="M589" t="s">
        <v>261</v>
      </c>
      <c r="N589" t="s">
        <v>31</v>
      </c>
      <c r="U589" t="s">
        <v>122</v>
      </c>
    </row>
    <row r="590" spans="1:21" x14ac:dyDescent="0.25">
      <c r="A590">
        <v>578</v>
      </c>
      <c r="B590" t="s">
        <v>2158</v>
      </c>
      <c r="C590">
        <v>59</v>
      </c>
      <c r="D590" t="s">
        <v>15</v>
      </c>
      <c r="E590" t="s">
        <v>25</v>
      </c>
      <c r="F590" t="s">
        <v>2049</v>
      </c>
      <c r="G590">
        <v>7</v>
      </c>
      <c r="H590">
        <v>2015</v>
      </c>
      <c r="I590" t="s">
        <v>2159</v>
      </c>
      <c r="J590" t="s">
        <v>521</v>
      </c>
      <c r="K590" t="s">
        <v>122</v>
      </c>
      <c r="L590" t="s">
        <v>29</v>
      </c>
      <c r="M590" t="s">
        <v>522</v>
      </c>
      <c r="N590" t="s">
        <v>31</v>
      </c>
      <c r="U590" t="s">
        <v>122</v>
      </c>
    </row>
    <row r="591" spans="1:21" x14ac:dyDescent="0.25">
      <c r="A591">
        <v>584</v>
      </c>
      <c r="B591" t="s">
        <v>2160</v>
      </c>
      <c r="C591">
        <v>39</v>
      </c>
      <c r="D591" t="s">
        <v>15</v>
      </c>
      <c r="E591" t="s">
        <v>45</v>
      </c>
      <c r="F591" t="s">
        <v>2049</v>
      </c>
      <c r="G591">
        <v>7</v>
      </c>
      <c r="H591">
        <v>2015</v>
      </c>
      <c r="I591" t="s">
        <v>2161</v>
      </c>
      <c r="J591" t="s">
        <v>2162</v>
      </c>
      <c r="K591" t="s">
        <v>122</v>
      </c>
      <c r="L591" t="s">
        <v>29</v>
      </c>
      <c r="M591" t="s">
        <v>2163</v>
      </c>
      <c r="N591" t="s">
        <v>31</v>
      </c>
      <c r="U591" t="s">
        <v>122</v>
      </c>
    </row>
    <row r="592" spans="1:21" x14ac:dyDescent="0.25">
      <c r="A592">
        <v>593</v>
      </c>
      <c r="B592" t="s">
        <v>2164</v>
      </c>
      <c r="C592">
        <v>39</v>
      </c>
      <c r="D592" t="s">
        <v>15</v>
      </c>
      <c r="E592" t="s">
        <v>16</v>
      </c>
      <c r="F592" t="s">
        <v>2049</v>
      </c>
      <c r="G592">
        <v>8</v>
      </c>
      <c r="H592">
        <v>2015</v>
      </c>
      <c r="I592" t="s">
        <v>237</v>
      </c>
      <c r="J592" t="s">
        <v>2165</v>
      </c>
      <c r="K592" t="s">
        <v>301</v>
      </c>
      <c r="L592" t="s">
        <v>21</v>
      </c>
      <c r="M592" t="s">
        <v>2166</v>
      </c>
      <c r="N592" t="s">
        <v>23</v>
      </c>
      <c r="U592" t="s">
        <v>301</v>
      </c>
    </row>
    <row r="593" spans="1:21" x14ac:dyDescent="0.25">
      <c r="A593">
        <v>588</v>
      </c>
      <c r="B593" t="s">
        <v>2167</v>
      </c>
      <c r="C593">
        <v>62</v>
      </c>
      <c r="D593" t="s">
        <v>15</v>
      </c>
      <c r="E593" t="s">
        <v>25</v>
      </c>
      <c r="F593" t="s">
        <v>2049</v>
      </c>
      <c r="G593">
        <v>8</v>
      </c>
      <c r="H593">
        <v>2015</v>
      </c>
      <c r="I593" t="s">
        <v>2168</v>
      </c>
      <c r="J593" t="s">
        <v>2169</v>
      </c>
      <c r="K593" t="s">
        <v>502</v>
      </c>
      <c r="L593" t="s">
        <v>29</v>
      </c>
      <c r="M593" t="s">
        <v>2170</v>
      </c>
      <c r="N593" t="s">
        <v>108</v>
      </c>
      <c r="U593" t="s">
        <v>502</v>
      </c>
    </row>
    <row r="594" spans="1:21" x14ac:dyDescent="0.25">
      <c r="A594">
        <v>585</v>
      </c>
      <c r="B594" t="s">
        <v>2171</v>
      </c>
      <c r="C594">
        <v>59</v>
      </c>
      <c r="D594" t="s">
        <v>15</v>
      </c>
      <c r="E594" t="s">
        <v>25</v>
      </c>
      <c r="F594" t="s">
        <v>2049</v>
      </c>
      <c r="G594">
        <v>8</v>
      </c>
      <c r="H594">
        <v>2015</v>
      </c>
      <c r="I594" t="s">
        <v>2172</v>
      </c>
      <c r="J594" t="s">
        <v>2173</v>
      </c>
      <c r="K594" t="s">
        <v>28</v>
      </c>
      <c r="L594" t="s">
        <v>29</v>
      </c>
      <c r="M594" t="s">
        <v>2174</v>
      </c>
      <c r="N594" t="s">
        <v>31</v>
      </c>
      <c r="U594" t="s">
        <v>28</v>
      </c>
    </row>
    <row r="595" spans="1:21" x14ac:dyDescent="0.25">
      <c r="A595">
        <v>589</v>
      </c>
      <c r="B595" t="s">
        <v>2175</v>
      </c>
      <c r="C595">
        <v>68</v>
      </c>
      <c r="D595" t="s">
        <v>15</v>
      </c>
      <c r="E595" t="s">
        <v>25</v>
      </c>
      <c r="F595" t="s">
        <v>2049</v>
      </c>
      <c r="G595">
        <v>9</v>
      </c>
      <c r="H595">
        <v>2015</v>
      </c>
      <c r="I595" t="s">
        <v>2176</v>
      </c>
      <c r="J595" t="s">
        <v>372</v>
      </c>
      <c r="K595" t="s">
        <v>63</v>
      </c>
      <c r="L595" t="s">
        <v>29</v>
      </c>
      <c r="M595" t="s">
        <v>373</v>
      </c>
      <c r="N595" t="s">
        <v>31</v>
      </c>
      <c r="U595" t="s">
        <v>63</v>
      </c>
    </row>
    <row r="596" spans="1:21" x14ac:dyDescent="0.25">
      <c r="A596">
        <v>594</v>
      </c>
      <c r="B596" t="s">
        <v>2177</v>
      </c>
      <c r="C596">
        <v>17</v>
      </c>
      <c r="D596" t="s">
        <v>15</v>
      </c>
      <c r="E596" t="s">
        <v>25</v>
      </c>
      <c r="F596" t="s">
        <v>2049</v>
      </c>
      <c r="G596">
        <v>9</v>
      </c>
      <c r="H596">
        <v>2015</v>
      </c>
      <c r="I596" t="s">
        <v>2178</v>
      </c>
      <c r="J596" t="s">
        <v>2179</v>
      </c>
      <c r="K596" t="s">
        <v>53</v>
      </c>
      <c r="L596" t="s">
        <v>29</v>
      </c>
      <c r="M596" t="s">
        <v>2180</v>
      </c>
      <c r="N596" t="s">
        <v>31</v>
      </c>
      <c r="U596" t="s">
        <v>53</v>
      </c>
    </row>
    <row r="597" spans="1:21" x14ac:dyDescent="0.25">
      <c r="A597">
        <v>595</v>
      </c>
      <c r="B597" t="s">
        <v>2181</v>
      </c>
      <c r="C597">
        <v>38</v>
      </c>
      <c r="D597" t="s">
        <v>15</v>
      </c>
      <c r="E597" t="s">
        <v>25</v>
      </c>
      <c r="F597" t="s">
        <v>2049</v>
      </c>
      <c r="G597">
        <v>9</v>
      </c>
      <c r="H597">
        <v>2015</v>
      </c>
      <c r="I597" t="s">
        <v>2182</v>
      </c>
      <c r="J597" t="s">
        <v>83</v>
      </c>
      <c r="K597" t="s">
        <v>53</v>
      </c>
      <c r="L597" t="s">
        <v>29</v>
      </c>
      <c r="M597" t="s">
        <v>268</v>
      </c>
      <c r="N597" t="s">
        <v>70</v>
      </c>
      <c r="U597" t="s">
        <v>53</v>
      </c>
    </row>
    <row r="598" spans="1:21" x14ac:dyDescent="0.25">
      <c r="A598">
        <v>591</v>
      </c>
      <c r="B598" t="s">
        <v>2183</v>
      </c>
      <c r="C598">
        <v>27</v>
      </c>
      <c r="D598" t="s">
        <v>15</v>
      </c>
      <c r="E598" t="s">
        <v>16</v>
      </c>
      <c r="F598" t="s">
        <v>2049</v>
      </c>
      <c r="G598">
        <v>9</v>
      </c>
      <c r="H598">
        <v>2015</v>
      </c>
      <c r="I598" t="s">
        <v>2184</v>
      </c>
      <c r="J598" t="s">
        <v>1337</v>
      </c>
      <c r="K598" t="s">
        <v>106</v>
      </c>
      <c r="L598" t="s">
        <v>29</v>
      </c>
      <c r="M598" t="s">
        <v>1338</v>
      </c>
      <c r="N598" t="s">
        <v>31</v>
      </c>
      <c r="U598" t="s">
        <v>106</v>
      </c>
    </row>
    <row r="599" spans="1:21" x14ac:dyDescent="0.25">
      <c r="A599">
        <v>599</v>
      </c>
      <c r="B599" t="s">
        <v>2185</v>
      </c>
      <c r="C599">
        <v>21</v>
      </c>
      <c r="D599" t="s">
        <v>15</v>
      </c>
      <c r="E599" t="s">
        <v>16</v>
      </c>
      <c r="F599" t="s">
        <v>2049</v>
      </c>
      <c r="G599">
        <v>9</v>
      </c>
      <c r="H599">
        <v>2015</v>
      </c>
      <c r="I599" t="s">
        <v>2186</v>
      </c>
      <c r="J599" t="s">
        <v>557</v>
      </c>
      <c r="K599" t="s">
        <v>186</v>
      </c>
      <c r="L599" t="s">
        <v>29</v>
      </c>
      <c r="M599" t="s">
        <v>2187</v>
      </c>
      <c r="N599" t="s">
        <v>70</v>
      </c>
      <c r="U599" t="s">
        <v>186</v>
      </c>
    </row>
    <row r="600" spans="1:21" x14ac:dyDescent="0.25">
      <c r="A600">
        <v>592</v>
      </c>
      <c r="B600" t="s">
        <v>2188</v>
      </c>
      <c r="C600">
        <v>50</v>
      </c>
      <c r="D600" t="s">
        <v>15</v>
      </c>
      <c r="E600" t="s">
        <v>25</v>
      </c>
      <c r="F600" t="s">
        <v>2049</v>
      </c>
      <c r="G600">
        <v>9</v>
      </c>
      <c r="H600">
        <v>2015</v>
      </c>
      <c r="I600" t="s">
        <v>2189</v>
      </c>
      <c r="J600" t="s">
        <v>2190</v>
      </c>
      <c r="K600" t="s">
        <v>142</v>
      </c>
      <c r="L600" t="s">
        <v>29</v>
      </c>
      <c r="M600" t="s">
        <v>2191</v>
      </c>
      <c r="N600" t="s">
        <v>31</v>
      </c>
      <c r="U600" t="s">
        <v>142</v>
      </c>
    </row>
    <row r="601" spans="1:21" x14ac:dyDescent="0.25">
      <c r="A601">
        <v>605</v>
      </c>
      <c r="B601" t="s">
        <v>2192</v>
      </c>
      <c r="C601">
        <v>20</v>
      </c>
      <c r="D601" t="s">
        <v>15</v>
      </c>
      <c r="E601" t="s">
        <v>16</v>
      </c>
      <c r="F601" t="s">
        <v>2049</v>
      </c>
      <c r="G601">
        <v>10</v>
      </c>
      <c r="H601">
        <v>2015</v>
      </c>
      <c r="I601" t="s">
        <v>2193</v>
      </c>
      <c r="J601" t="s">
        <v>2194</v>
      </c>
      <c r="K601" t="s">
        <v>20</v>
      </c>
      <c r="L601" t="s">
        <v>29</v>
      </c>
      <c r="M601" t="s">
        <v>2195</v>
      </c>
      <c r="N601" t="s">
        <v>237</v>
      </c>
      <c r="U601" t="s">
        <v>20</v>
      </c>
    </row>
    <row r="602" spans="1:21" x14ac:dyDescent="0.25">
      <c r="A602">
        <v>596</v>
      </c>
      <c r="B602" t="s">
        <v>2196</v>
      </c>
      <c r="C602">
        <v>54</v>
      </c>
      <c r="D602" t="s">
        <v>15</v>
      </c>
      <c r="E602" t="s">
        <v>25</v>
      </c>
      <c r="F602" t="s">
        <v>2049</v>
      </c>
      <c r="G602">
        <v>10</v>
      </c>
      <c r="H602">
        <v>2015</v>
      </c>
      <c r="I602" t="s">
        <v>2197</v>
      </c>
      <c r="J602" t="s">
        <v>162</v>
      </c>
      <c r="K602" t="s">
        <v>163</v>
      </c>
      <c r="L602" t="s">
        <v>29</v>
      </c>
      <c r="M602" t="s">
        <v>2198</v>
      </c>
      <c r="N602" t="s">
        <v>31</v>
      </c>
      <c r="U602" t="s">
        <v>163</v>
      </c>
    </row>
    <row r="603" spans="1:21" x14ac:dyDescent="0.25">
      <c r="A603">
        <v>602</v>
      </c>
      <c r="B603" t="s">
        <v>2199</v>
      </c>
      <c r="C603">
        <v>31</v>
      </c>
      <c r="D603" t="s">
        <v>15</v>
      </c>
      <c r="E603" t="s">
        <v>25</v>
      </c>
      <c r="F603" t="s">
        <v>2049</v>
      </c>
      <c r="G603">
        <v>11</v>
      </c>
      <c r="H603">
        <v>2015</v>
      </c>
      <c r="I603" t="s">
        <v>2200</v>
      </c>
      <c r="J603" t="s">
        <v>2201</v>
      </c>
      <c r="K603" t="s">
        <v>53</v>
      </c>
      <c r="L603" t="s">
        <v>29</v>
      </c>
      <c r="M603" t="s">
        <v>2202</v>
      </c>
      <c r="N603" t="s">
        <v>31</v>
      </c>
      <c r="U603" t="s">
        <v>53</v>
      </c>
    </row>
    <row r="604" spans="1:21" x14ac:dyDescent="0.25">
      <c r="A604">
        <v>598</v>
      </c>
      <c r="B604" t="s">
        <v>2203</v>
      </c>
      <c r="C604">
        <v>53</v>
      </c>
      <c r="D604" t="s">
        <v>15</v>
      </c>
      <c r="E604" t="s">
        <v>16</v>
      </c>
      <c r="F604" t="s">
        <v>2049</v>
      </c>
      <c r="G604">
        <v>11</v>
      </c>
      <c r="H604">
        <v>2015</v>
      </c>
      <c r="I604" t="s">
        <v>2204</v>
      </c>
      <c r="J604" t="s">
        <v>2205</v>
      </c>
      <c r="K604" t="s">
        <v>20</v>
      </c>
      <c r="L604" t="s">
        <v>84</v>
      </c>
      <c r="M604" t="s">
        <v>2206</v>
      </c>
      <c r="N604" t="s">
        <v>23</v>
      </c>
      <c r="U604" t="s">
        <v>20</v>
      </c>
    </row>
    <row r="605" spans="1:21" x14ac:dyDescent="0.25">
      <c r="A605">
        <v>603</v>
      </c>
      <c r="B605" t="s">
        <v>2207</v>
      </c>
      <c r="C605">
        <v>35</v>
      </c>
      <c r="D605" t="s">
        <v>15</v>
      </c>
      <c r="E605" t="s">
        <v>370</v>
      </c>
      <c r="F605" t="s">
        <v>2049</v>
      </c>
      <c r="G605">
        <v>12</v>
      </c>
      <c r="H605">
        <v>2015</v>
      </c>
      <c r="I605" t="s">
        <v>2208</v>
      </c>
      <c r="J605" t="s">
        <v>360</v>
      </c>
      <c r="K605" t="s">
        <v>68</v>
      </c>
      <c r="L605" t="s">
        <v>29</v>
      </c>
      <c r="M605" t="s">
        <v>361</v>
      </c>
      <c r="N605" t="s">
        <v>80</v>
      </c>
      <c r="U605" t="s">
        <v>68</v>
      </c>
    </row>
    <row r="606" spans="1:21" x14ac:dyDescent="0.25">
      <c r="A606">
        <v>604</v>
      </c>
      <c r="B606" t="s">
        <v>2209</v>
      </c>
      <c r="C606">
        <v>36</v>
      </c>
      <c r="D606" t="s">
        <v>15</v>
      </c>
      <c r="E606" t="s">
        <v>16</v>
      </c>
      <c r="F606" t="s">
        <v>2049</v>
      </c>
      <c r="G606">
        <v>12</v>
      </c>
      <c r="H606">
        <v>2015</v>
      </c>
      <c r="I606" t="s">
        <v>2210</v>
      </c>
      <c r="J606" t="s">
        <v>2211</v>
      </c>
      <c r="K606" t="s">
        <v>322</v>
      </c>
      <c r="L606" t="s">
        <v>29</v>
      </c>
      <c r="M606" t="s">
        <v>2212</v>
      </c>
      <c r="N606" t="s">
        <v>23</v>
      </c>
      <c r="U606" t="s">
        <v>322</v>
      </c>
    </row>
    <row r="607" spans="1:21" x14ac:dyDescent="0.25">
      <c r="A607">
        <v>600</v>
      </c>
      <c r="B607" t="s">
        <v>2213</v>
      </c>
      <c r="C607">
        <v>20</v>
      </c>
      <c r="D607" t="s">
        <v>15</v>
      </c>
      <c r="E607" t="s">
        <v>16</v>
      </c>
      <c r="F607" t="s">
        <v>2049</v>
      </c>
      <c r="G607">
        <v>12</v>
      </c>
      <c r="H607">
        <v>2015</v>
      </c>
      <c r="I607" t="s">
        <v>2214</v>
      </c>
      <c r="J607" t="s">
        <v>2205</v>
      </c>
      <c r="K607" t="s">
        <v>20</v>
      </c>
      <c r="L607" t="s">
        <v>29</v>
      </c>
      <c r="M607" t="s">
        <v>2215</v>
      </c>
      <c r="N607" t="s">
        <v>31</v>
      </c>
      <c r="U607" t="s">
        <v>20</v>
      </c>
    </row>
    <row r="608" spans="1:21" x14ac:dyDescent="0.25">
      <c r="A608">
        <v>606</v>
      </c>
      <c r="B608" t="s">
        <v>2216</v>
      </c>
      <c r="C608">
        <v>24</v>
      </c>
      <c r="D608" t="s">
        <v>15</v>
      </c>
      <c r="E608" t="s">
        <v>25</v>
      </c>
      <c r="F608" t="s">
        <v>2049</v>
      </c>
      <c r="G608">
        <v>12</v>
      </c>
      <c r="H608">
        <v>2015</v>
      </c>
      <c r="I608" t="s">
        <v>2217</v>
      </c>
      <c r="J608" t="s">
        <v>2218</v>
      </c>
      <c r="K608" t="s">
        <v>106</v>
      </c>
      <c r="L608" t="s">
        <v>29</v>
      </c>
      <c r="M608" t="s">
        <v>2219</v>
      </c>
      <c r="N608" t="s">
        <v>31</v>
      </c>
      <c r="U608" t="s">
        <v>106</v>
      </c>
    </row>
    <row r="609" spans="1:21" x14ac:dyDescent="0.25">
      <c r="A609">
        <v>601</v>
      </c>
      <c r="B609" t="s">
        <v>2220</v>
      </c>
      <c r="C609">
        <v>62</v>
      </c>
      <c r="D609" t="s">
        <v>15</v>
      </c>
      <c r="E609" t="s">
        <v>25</v>
      </c>
      <c r="F609" t="s">
        <v>2049</v>
      </c>
      <c r="G609">
        <v>12</v>
      </c>
      <c r="H609">
        <v>2015</v>
      </c>
      <c r="I609" t="s">
        <v>2221</v>
      </c>
      <c r="J609" t="s">
        <v>330</v>
      </c>
      <c r="K609" t="s">
        <v>122</v>
      </c>
      <c r="L609" t="s">
        <v>29</v>
      </c>
      <c r="M609" t="s">
        <v>331</v>
      </c>
      <c r="N609" t="s">
        <v>237</v>
      </c>
      <c r="U609" t="s">
        <v>122</v>
      </c>
    </row>
    <row r="610" spans="1:21" x14ac:dyDescent="0.25">
      <c r="A610">
        <v>608</v>
      </c>
      <c r="B610" t="s">
        <v>2222</v>
      </c>
      <c r="C610">
        <v>27</v>
      </c>
      <c r="D610" t="s">
        <v>15</v>
      </c>
      <c r="E610" t="s">
        <v>25</v>
      </c>
      <c r="F610" t="s">
        <v>2049</v>
      </c>
      <c r="G610">
        <v>12</v>
      </c>
      <c r="H610">
        <v>2015</v>
      </c>
      <c r="I610" t="s">
        <v>2223</v>
      </c>
      <c r="J610" t="s">
        <v>2224</v>
      </c>
      <c r="K610" t="s">
        <v>1655</v>
      </c>
      <c r="L610" t="s">
        <v>29</v>
      </c>
      <c r="M610" t="s">
        <v>2225</v>
      </c>
      <c r="N610" t="s">
        <v>237</v>
      </c>
      <c r="U610" t="s">
        <v>1655</v>
      </c>
    </row>
    <row r="611" spans="1:21" x14ac:dyDescent="0.25">
      <c r="A611">
        <v>609</v>
      </c>
      <c r="B611" t="s">
        <v>2226</v>
      </c>
      <c r="C611">
        <v>23</v>
      </c>
      <c r="D611" t="s">
        <v>15</v>
      </c>
      <c r="E611" t="s">
        <v>25</v>
      </c>
      <c r="F611" t="s">
        <v>2049</v>
      </c>
      <c r="G611">
        <v>13</v>
      </c>
      <c r="H611">
        <v>2015</v>
      </c>
      <c r="I611" t="s">
        <v>2227</v>
      </c>
      <c r="J611" t="s">
        <v>2228</v>
      </c>
      <c r="K611" t="s">
        <v>53</v>
      </c>
      <c r="L611" t="s">
        <v>29</v>
      </c>
      <c r="M611" t="s">
        <v>2229</v>
      </c>
      <c r="N611" t="s">
        <v>31</v>
      </c>
      <c r="U611" t="s">
        <v>53</v>
      </c>
    </row>
    <row r="612" spans="1:21" x14ac:dyDescent="0.25">
      <c r="A612">
        <v>617</v>
      </c>
      <c r="B612" t="s">
        <v>2230</v>
      </c>
      <c r="C612">
        <v>41</v>
      </c>
      <c r="D612" t="s">
        <v>15</v>
      </c>
      <c r="E612" t="s">
        <v>25</v>
      </c>
      <c r="F612" t="s">
        <v>2049</v>
      </c>
      <c r="G612">
        <v>13</v>
      </c>
      <c r="H612">
        <v>2015</v>
      </c>
      <c r="I612" t="s">
        <v>2231</v>
      </c>
      <c r="J612" t="s">
        <v>83</v>
      </c>
      <c r="K612" t="s">
        <v>53</v>
      </c>
      <c r="L612" t="s">
        <v>29</v>
      </c>
      <c r="M612" t="s">
        <v>268</v>
      </c>
      <c r="N612" t="s">
        <v>80</v>
      </c>
      <c r="U612" t="s">
        <v>53</v>
      </c>
    </row>
    <row r="613" spans="1:21" x14ac:dyDescent="0.25">
      <c r="A613">
        <v>611</v>
      </c>
      <c r="B613" t="s">
        <v>2232</v>
      </c>
      <c r="C613">
        <v>23</v>
      </c>
      <c r="D613" t="s">
        <v>15</v>
      </c>
      <c r="E613" t="s">
        <v>45</v>
      </c>
      <c r="F613" t="s">
        <v>2049</v>
      </c>
      <c r="G613">
        <v>13</v>
      </c>
      <c r="H613">
        <v>2015</v>
      </c>
      <c r="I613" t="s">
        <v>2233</v>
      </c>
      <c r="J613" t="s">
        <v>2234</v>
      </c>
      <c r="K613" t="s">
        <v>288</v>
      </c>
      <c r="L613" t="s">
        <v>29</v>
      </c>
      <c r="M613" t="s">
        <v>2235</v>
      </c>
      <c r="N613" t="s">
        <v>108</v>
      </c>
      <c r="U613" t="s">
        <v>288</v>
      </c>
    </row>
    <row r="614" spans="1:21" x14ac:dyDescent="0.25">
      <c r="A614">
        <v>613</v>
      </c>
      <c r="B614" t="s">
        <v>2236</v>
      </c>
      <c r="C614">
        <v>55</v>
      </c>
      <c r="D614" t="s">
        <v>15</v>
      </c>
      <c r="E614" t="s">
        <v>25</v>
      </c>
      <c r="F614" t="s">
        <v>2049</v>
      </c>
      <c r="G614">
        <v>13</v>
      </c>
      <c r="H614">
        <v>2015</v>
      </c>
      <c r="I614" t="s">
        <v>2237</v>
      </c>
      <c r="J614" t="s">
        <v>2238</v>
      </c>
      <c r="K614" t="s">
        <v>502</v>
      </c>
      <c r="L614" t="s">
        <v>21</v>
      </c>
      <c r="M614" t="s">
        <v>2239</v>
      </c>
      <c r="N614" t="s">
        <v>23</v>
      </c>
      <c r="U614" t="s">
        <v>502</v>
      </c>
    </row>
    <row r="615" spans="1:21" x14ac:dyDescent="0.25">
      <c r="A615">
        <v>607</v>
      </c>
      <c r="B615" t="s">
        <v>2240</v>
      </c>
      <c r="C615">
        <v>77</v>
      </c>
      <c r="D615" t="s">
        <v>15</v>
      </c>
      <c r="E615" t="s">
        <v>25</v>
      </c>
      <c r="F615" t="s">
        <v>2049</v>
      </c>
      <c r="G615">
        <v>13</v>
      </c>
      <c r="H615">
        <v>2015</v>
      </c>
      <c r="I615" t="s">
        <v>2241</v>
      </c>
      <c r="J615" t="s">
        <v>116</v>
      </c>
      <c r="K615" t="s">
        <v>117</v>
      </c>
      <c r="L615" t="s">
        <v>42</v>
      </c>
      <c r="M615" t="s">
        <v>2242</v>
      </c>
      <c r="N615" t="s">
        <v>23</v>
      </c>
      <c r="U615" t="s">
        <v>117</v>
      </c>
    </row>
    <row r="616" spans="1:21" x14ac:dyDescent="0.25">
      <c r="A616">
        <v>612</v>
      </c>
      <c r="B616" t="s">
        <v>2243</v>
      </c>
      <c r="C616">
        <v>20</v>
      </c>
      <c r="D616" t="s">
        <v>15</v>
      </c>
      <c r="E616" t="s">
        <v>16</v>
      </c>
      <c r="F616" t="s">
        <v>2049</v>
      </c>
      <c r="G616">
        <v>14</v>
      </c>
      <c r="H616">
        <v>2015</v>
      </c>
      <c r="I616" t="s">
        <v>2244</v>
      </c>
      <c r="J616" t="s">
        <v>2245</v>
      </c>
      <c r="K616" t="s">
        <v>322</v>
      </c>
      <c r="L616" t="s">
        <v>29</v>
      </c>
      <c r="M616" t="s">
        <v>1432</v>
      </c>
      <c r="N616" t="s">
        <v>31</v>
      </c>
      <c r="U616" t="s">
        <v>322</v>
      </c>
    </row>
    <row r="617" spans="1:21" x14ac:dyDescent="0.25">
      <c r="A617">
        <v>614</v>
      </c>
      <c r="B617" t="s">
        <v>2246</v>
      </c>
      <c r="C617">
        <v>76</v>
      </c>
      <c r="D617" t="s">
        <v>15</v>
      </c>
      <c r="E617" t="s">
        <v>25</v>
      </c>
      <c r="F617" t="s">
        <v>2049</v>
      </c>
      <c r="G617">
        <v>14</v>
      </c>
      <c r="H617">
        <v>2015</v>
      </c>
      <c r="I617" t="s">
        <v>2247</v>
      </c>
      <c r="J617" t="s">
        <v>2248</v>
      </c>
      <c r="K617" t="s">
        <v>117</v>
      </c>
      <c r="L617" t="s">
        <v>29</v>
      </c>
      <c r="M617" t="s">
        <v>2249</v>
      </c>
      <c r="N617" t="s">
        <v>31</v>
      </c>
      <c r="U617" t="s">
        <v>117</v>
      </c>
    </row>
    <row r="618" spans="1:21" x14ac:dyDescent="0.25">
      <c r="A618">
        <v>615</v>
      </c>
      <c r="B618" t="s">
        <v>2250</v>
      </c>
      <c r="C618">
        <v>43</v>
      </c>
      <c r="D618" t="s">
        <v>15</v>
      </c>
      <c r="E618" t="s">
        <v>25</v>
      </c>
      <c r="F618" t="s">
        <v>2049</v>
      </c>
      <c r="G618">
        <v>15</v>
      </c>
      <c r="H618">
        <v>2015</v>
      </c>
      <c r="I618" t="s">
        <v>2251</v>
      </c>
      <c r="J618" t="s">
        <v>1459</v>
      </c>
      <c r="K618" t="s">
        <v>427</v>
      </c>
      <c r="L618" t="s">
        <v>29</v>
      </c>
      <c r="M618" t="s">
        <v>2252</v>
      </c>
      <c r="N618" t="s">
        <v>237</v>
      </c>
      <c r="U618" t="s">
        <v>427</v>
      </c>
    </row>
    <row r="619" spans="1:21" x14ac:dyDescent="0.25">
      <c r="A619">
        <v>643</v>
      </c>
      <c r="B619" t="s">
        <v>2253</v>
      </c>
      <c r="C619">
        <v>29</v>
      </c>
      <c r="D619" t="s">
        <v>15</v>
      </c>
      <c r="E619" t="s">
        <v>25</v>
      </c>
      <c r="F619" t="s">
        <v>2049</v>
      </c>
      <c r="G619">
        <v>16</v>
      </c>
      <c r="H619">
        <v>2015</v>
      </c>
      <c r="I619" t="s">
        <v>2254</v>
      </c>
      <c r="J619" t="s">
        <v>2255</v>
      </c>
      <c r="K619" t="s">
        <v>545</v>
      </c>
      <c r="L619" t="s">
        <v>29</v>
      </c>
      <c r="M619" t="s">
        <v>2256</v>
      </c>
      <c r="N619" t="s">
        <v>31</v>
      </c>
      <c r="U619" t="s">
        <v>545</v>
      </c>
    </row>
    <row r="620" spans="1:21" x14ac:dyDescent="0.25">
      <c r="A620">
        <v>616</v>
      </c>
      <c r="B620" t="s">
        <v>2257</v>
      </c>
      <c r="C620">
        <v>25</v>
      </c>
      <c r="D620" t="s">
        <v>15</v>
      </c>
      <c r="E620" t="s">
        <v>16</v>
      </c>
      <c r="F620" t="s">
        <v>2049</v>
      </c>
      <c r="G620">
        <v>16</v>
      </c>
      <c r="H620">
        <v>2015</v>
      </c>
      <c r="I620" t="s">
        <v>2258</v>
      </c>
      <c r="J620" t="s">
        <v>2259</v>
      </c>
      <c r="K620" t="s">
        <v>53</v>
      </c>
      <c r="L620" t="s">
        <v>29</v>
      </c>
      <c r="M620" t="s">
        <v>2260</v>
      </c>
      <c r="N620" t="s">
        <v>80</v>
      </c>
      <c r="U620" t="s">
        <v>53</v>
      </c>
    </row>
    <row r="621" spans="1:21" x14ac:dyDescent="0.25">
      <c r="A621">
        <v>620</v>
      </c>
      <c r="B621" t="s">
        <v>2261</v>
      </c>
      <c r="C621">
        <v>35</v>
      </c>
      <c r="D621" t="s">
        <v>15</v>
      </c>
      <c r="E621" t="s">
        <v>16</v>
      </c>
      <c r="F621" t="s">
        <v>2049</v>
      </c>
      <c r="G621">
        <v>16</v>
      </c>
      <c r="H621">
        <v>2015</v>
      </c>
      <c r="I621" t="s">
        <v>2262</v>
      </c>
      <c r="J621" t="s">
        <v>2263</v>
      </c>
      <c r="K621" t="s">
        <v>322</v>
      </c>
      <c r="L621" t="s">
        <v>29</v>
      </c>
      <c r="M621" t="s">
        <v>2264</v>
      </c>
      <c r="N621" t="s">
        <v>31</v>
      </c>
      <c r="U621" t="s">
        <v>322</v>
      </c>
    </row>
    <row r="622" spans="1:21" x14ac:dyDescent="0.25">
      <c r="A622">
        <v>618</v>
      </c>
      <c r="B622" t="s">
        <v>2265</v>
      </c>
      <c r="C622">
        <v>30</v>
      </c>
      <c r="D622" t="s">
        <v>15</v>
      </c>
      <c r="E622" t="s">
        <v>25</v>
      </c>
      <c r="F622" t="s">
        <v>2049</v>
      </c>
      <c r="G622">
        <v>16</v>
      </c>
      <c r="H622">
        <v>2015</v>
      </c>
      <c r="I622" t="s">
        <v>2266</v>
      </c>
      <c r="J622" t="s">
        <v>557</v>
      </c>
      <c r="K622" t="s">
        <v>48</v>
      </c>
      <c r="L622" t="s">
        <v>29</v>
      </c>
      <c r="M622" t="s">
        <v>2267</v>
      </c>
      <c r="N622" t="s">
        <v>31</v>
      </c>
      <c r="U622" t="s">
        <v>48</v>
      </c>
    </row>
    <row r="623" spans="1:21" x14ac:dyDescent="0.25">
      <c r="A623">
        <v>623</v>
      </c>
      <c r="B623" t="s">
        <v>2268</v>
      </c>
      <c r="C623">
        <v>24</v>
      </c>
      <c r="D623" t="s">
        <v>15</v>
      </c>
      <c r="E623" t="s">
        <v>1712</v>
      </c>
      <c r="F623" t="s">
        <v>2049</v>
      </c>
      <c r="G623">
        <v>16</v>
      </c>
      <c r="H623">
        <v>2015</v>
      </c>
      <c r="I623" t="s">
        <v>2269</v>
      </c>
      <c r="J623" t="s">
        <v>2270</v>
      </c>
      <c r="K623" t="s">
        <v>474</v>
      </c>
      <c r="L623" t="s">
        <v>29</v>
      </c>
      <c r="M623" t="s">
        <v>2271</v>
      </c>
      <c r="N623" t="s">
        <v>31</v>
      </c>
      <c r="U623" t="s">
        <v>474</v>
      </c>
    </row>
    <row r="624" spans="1:21" x14ac:dyDescent="0.25">
      <c r="A624">
        <v>622</v>
      </c>
      <c r="B624" t="s">
        <v>2272</v>
      </c>
      <c r="C624">
        <v>29</v>
      </c>
      <c r="D624" t="s">
        <v>15</v>
      </c>
      <c r="E624" t="s">
        <v>45</v>
      </c>
      <c r="F624" t="s">
        <v>2049</v>
      </c>
      <c r="G624">
        <v>16</v>
      </c>
      <c r="H624">
        <v>2015</v>
      </c>
      <c r="I624" t="s">
        <v>2273</v>
      </c>
      <c r="J624" t="s">
        <v>2274</v>
      </c>
      <c r="K624" t="s">
        <v>678</v>
      </c>
      <c r="L624" t="s">
        <v>29</v>
      </c>
      <c r="M624" t="s">
        <v>2275</v>
      </c>
      <c r="N624" t="s">
        <v>70</v>
      </c>
      <c r="U624" t="s">
        <v>678</v>
      </c>
    </row>
    <row r="625" spans="1:21" x14ac:dyDescent="0.25">
      <c r="A625">
        <v>619</v>
      </c>
      <c r="B625" t="s">
        <v>2276</v>
      </c>
      <c r="C625">
        <v>23</v>
      </c>
      <c r="D625" t="s">
        <v>15</v>
      </c>
      <c r="E625" t="s">
        <v>25</v>
      </c>
      <c r="F625" t="s">
        <v>2049</v>
      </c>
      <c r="G625">
        <v>16</v>
      </c>
      <c r="H625">
        <v>2015</v>
      </c>
      <c r="I625" t="s">
        <v>2277</v>
      </c>
      <c r="J625" t="s">
        <v>2278</v>
      </c>
      <c r="K625" t="s">
        <v>1655</v>
      </c>
      <c r="L625" t="s">
        <v>29</v>
      </c>
      <c r="M625" t="s">
        <v>2279</v>
      </c>
      <c r="N625" t="s">
        <v>31</v>
      </c>
      <c r="U625" t="s">
        <v>1655</v>
      </c>
    </row>
    <row r="626" spans="1:21" x14ac:dyDescent="0.25">
      <c r="A626">
        <v>632</v>
      </c>
      <c r="B626" t="s">
        <v>2280</v>
      </c>
      <c r="C626">
        <v>50</v>
      </c>
      <c r="D626" t="s">
        <v>15</v>
      </c>
      <c r="E626" t="s">
        <v>25</v>
      </c>
      <c r="F626" t="s">
        <v>2049</v>
      </c>
      <c r="G626">
        <v>17</v>
      </c>
      <c r="H626">
        <v>2015</v>
      </c>
      <c r="I626" t="s">
        <v>2281</v>
      </c>
      <c r="J626" t="s">
        <v>2282</v>
      </c>
      <c r="K626" t="s">
        <v>53</v>
      </c>
      <c r="L626" t="s">
        <v>29</v>
      </c>
      <c r="M626" t="s">
        <v>2283</v>
      </c>
      <c r="N626" t="s">
        <v>31</v>
      </c>
      <c r="U626" t="s">
        <v>53</v>
      </c>
    </row>
    <row r="627" spans="1:21" x14ac:dyDescent="0.25">
      <c r="A627">
        <v>636</v>
      </c>
      <c r="B627" t="s">
        <v>2284</v>
      </c>
      <c r="C627">
        <v>54</v>
      </c>
      <c r="D627" t="s">
        <v>15</v>
      </c>
      <c r="E627" t="s">
        <v>33</v>
      </c>
      <c r="F627" t="s">
        <v>2049</v>
      </c>
      <c r="G627">
        <v>20</v>
      </c>
      <c r="H627">
        <v>2015</v>
      </c>
      <c r="I627" t="s">
        <v>2285</v>
      </c>
      <c r="J627" t="s">
        <v>239</v>
      </c>
      <c r="K627" t="s">
        <v>53</v>
      </c>
      <c r="L627" t="s">
        <v>29</v>
      </c>
      <c r="M627" t="s">
        <v>2286</v>
      </c>
      <c r="N627" t="s">
        <v>80</v>
      </c>
      <c r="U627" t="s">
        <v>53</v>
      </c>
    </row>
    <row r="628" spans="1:21" x14ac:dyDescent="0.25">
      <c r="A628">
        <v>625</v>
      </c>
      <c r="B628" t="s">
        <v>2287</v>
      </c>
      <c r="C628">
        <v>23</v>
      </c>
      <c r="D628" t="s">
        <v>15</v>
      </c>
      <c r="E628" t="s">
        <v>16</v>
      </c>
      <c r="F628" t="s">
        <v>2049</v>
      </c>
      <c r="G628">
        <v>17</v>
      </c>
      <c r="H628">
        <v>2015</v>
      </c>
      <c r="I628" t="s">
        <v>2288</v>
      </c>
      <c r="J628" t="s">
        <v>469</v>
      </c>
      <c r="K628" t="s">
        <v>322</v>
      </c>
      <c r="L628" t="s">
        <v>29</v>
      </c>
      <c r="M628" t="s">
        <v>470</v>
      </c>
      <c r="N628" t="s">
        <v>23</v>
      </c>
      <c r="U628" t="s">
        <v>322</v>
      </c>
    </row>
    <row r="629" spans="1:21" x14ac:dyDescent="0.25">
      <c r="A629">
        <v>628</v>
      </c>
      <c r="B629" t="s">
        <v>2289</v>
      </c>
      <c r="C629">
        <v>19</v>
      </c>
      <c r="D629" t="s">
        <v>15</v>
      </c>
      <c r="E629" t="s">
        <v>16</v>
      </c>
      <c r="F629" t="s">
        <v>2049</v>
      </c>
      <c r="G629">
        <v>17</v>
      </c>
      <c r="H629">
        <v>2015</v>
      </c>
      <c r="I629" t="s">
        <v>2290</v>
      </c>
      <c r="J629" t="s">
        <v>473</v>
      </c>
      <c r="K629" t="s">
        <v>474</v>
      </c>
      <c r="L629" t="s">
        <v>29</v>
      </c>
      <c r="M629" t="s">
        <v>537</v>
      </c>
      <c r="N629" t="s">
        <v>23</v>
      </c>
      <c r="U629" t="s">
        <v>474</v>
      </c>
    </row>
    <row r="630" spans="1:21" x14ac:dyDescent="0.25">
      <c r="A630">
        <v>629</v>
      </c>
      <c r="B630" t="s">
        <v>2291</v>
      </c>
      <c r="C630">
        <v>24</v>
      </c>
      <c r="D630" t="s">
        <v>15</v>
      </c>
      <c r="E630" t="s">
        <v>45</v>
      </c>
      <c r="F630" t="s">
        <v>2049</v>
      </c>
      <c r="G630">
        <v>17</v>
      </c>
      <c r="H630">
        <v>2015</v>
      </c>
      <c r="I630" t="s">
        <v>2292</v>
      </c>
      <c r="J630" t="s">
        <v>2293</v>
      </c>
      <c r="K630" t="s">
        <v>122</v>
      </c>
      <c r="L630" t="s">
        <v>29</v>
      </c>
      <c r="M630" t="s">
        <v>2294</v>
      </c>
      <c r="N630" t="s">
        <v>237</v>
      </c>
      <c r="U630" t="s">
        <v>122</v>
      </c>
    </row>
    <row r="631" spans="1:21" x14ac:dyDescent="0.25">
      <c r="A631">
        <v>624</v>
      </c>
      <c r="B631" t="s">
        <v>2295</v>
      </c>
      <c r="C631">
        <v>27</v>
      </c>
      <c r="D631" t="s">
        <v>15</v>
      </c>
      <c r="E631" t="s">
        <v>25</v>
      </c>
      <c r="F631" t="s">
        <v>2049</v>
      </c>
      <c r="G631">
        <v>17</v>
      </c>
      <c r="H631">
        <v>2015</v>
      </c>
      <c r="I631" t="s">
        <v>2296</v>
      </c>
      <c r="J631" t="s">
        <v>2297</v>
      </c>
      <c r="K631" t="s">
        <v>36</v>
      </c>
      <c r="L631" t="s">
        <v>29</v>
      </c>
      <c r="M631" t="s">
        <v>2298</v>
      </c>
      <c r="N631" t="s">
        <v>80</v>
      </c>
      <c r="U631" t="s">
        <v>36</v>
      </c>
    </row>
    <row r="632" spans="1:21" x14ac:dyDescent="0.25">
      <c r="A632">
        <v>627</v>
      </c>
      <c r="B632" t="s">
        <v>2299</v>
      </c>
      <c r="C632">
        <v>46</v>
      </c>
      <c r="D632" t="s">
        <v>15</v>
      </c>
      <c r="E632" t="s">
        <v>25</v>
      </c>
      <c r="F632" t="s">
        <v>2049</v>
      </c>
      <c r="G632">
        <v>18</v>
      </c>
      <c r="H632">
        <v>2015</v>
      </c>
      <c r="I632" t="s">
        <v>2300</v>
      </c>
      <c r="J632" t="s">
        <v>372</v>
      </c>
      <c r="K632" t="s">
        <v>63</v>
      </c>
      <c r="L632" t="s">
        <v>29</v>
      </c>
      <c r="M632" t="s">
        <v>373</v>
      </c>
      <c r="N632" t="s">
        <v>31</v>
      </c>
      <c r="U632" t="s">
        <v>63</v>
      </c>
    </row>
    <row r="633" spans="1:21" x14ac:dyDescent="0.25">
      <c r="A633">
        <v>630</v>
      </c>
      <c r="B633" t="s">
        <v>2301</v>
      </c>
      <c r="C633">
        <v>26</v>
      </c>
      <c r="D633" t="s">
        <v>15</v>
      </c>
      <c r="E633" t="s">
        <v>45</v>
      </c>
      <c r="F633" t="s">
        <v>2049</v>
      </c>
      <c r="G633">
        <v>18</v>
      </c>
      <c r="H633">
        <v>2015</v>
      </c>
      <c r="I633" t="s">
        <v>2302</v>
      </c>
      <c r="J633" t="s">
        <v>2303</v>
      </c>
      <c r="K633" t="s">
        <v>53</v>
      </c>
      <c r="L633" t="s">
        <v>29</v>
      </c>
      <c r="M633" t="s">
        <v>2304</v>
      </c>
      <c r="N633" t="s">
        <v>23</v>
      </c>
      <c r="U633" t="s">
        <v>53</v>
      </c>
    </row>
    <row r="634" spans="1:21" x14ac:dyDescent="0.25">
      <c r="A634">
        <v>626</v>
      </c>
      <c r="B634" t="s">
        <v>2305</v>
      </c>
      <c r="C634">
        <v>22</v>
      </c>
      <c r="D634" t="s">
        <v>15</v>
      </c>
      <c r="E634" t="s">
        <v>25</v>
      </c>
      <c r="F634" t="s">
        <v>2049</v>
      </c>
      <c r="G634">
        <v>18</v>
      </c>
      <c r="H634">
        <v>2015</v>
      </c>
      <c r="I634" t="s">
        <v>2306</v>
      </c>
      <c r="J634" t="s">
        <v>2307</v>
      </c>
      <c r="K634" t="s">
        <v>68</v>
      </c>
      <c r="L634" t="s">
        <v>29</v>
      </c>
      <c r="M634" t="s">
        <v>2308</v>
      </c>
      <c r="N634" t="s">
        <v>80</v>
      </c>
      <c r="U634" t="s">
        <v>68</v>
      </c>
    </row>
    <row r="635" spans="1:21" x14ac:dyDescent="0.25">
      <c r="A635">
        <v>634</v>
      </c>
      <c r="B635" t="s">
        <v>2309</v>
      </c>
      <c r="C635">
        <v>65</v>
      </c>
      <c r="D635" t="s">
        <v>15</v>
      </c>
      <c r="E635" t="s">
        <v>25</v>
      </c>
      <c r="F635" t="s">
        <v>2049</v>
      </c>
      <c r="G635">
        <v>18</v>
      </c>
      <c r="H635">
        <v>2015</v>
      </c>
      <c r="I635" t="s">
        <v>2310</v>
      </c>
      <c r="J635" t="s">
        <v>2311</v>
      </c>
      <c r="K635" t="s">
        <v>48</v>
      </c>
      <c r="L635" t="s">
        <v>29</v>
      </c>
      <c r="M635" t="s">
        <v>2312</v>
      </c>
      <c r="N635" t="s">
        <v>31</v>
      </c>
      <c r="U635" t="s">
        <v>48</v>
      </c>
    </row>
    <row r="636" spans="1:21" x14ac:dyDescent="0.25">
      <c r="A636">
        <v>635</v>
      </c>
      <c r="B636" t="s">
        <v>2313</v>
      </c>
      <c r="C636">
        <v>30</v>
      </c>
      <c r="D636" t="s">
        <v>15</v>
      </c>
      <c r="E636" t="s">
        <v>25</v>
      </c>
      <c r="F636" t="s">
        <v>2049</v>
      </c>
      <c r="G636">
        <v>18</v>
      </c>
      <c r="H636">
        <v>2015</v>
      </c>
      <c r="I636" t="s">
        <v>2314</v>
      </c>
      <c r="J636" t="s">
        <v>2315</v>
      </c>
      <c r="K636" t="s">
        <v>301</v>
      </c>
      <c r="L636" t="s">
        <v>21</v>
      </c>
      <c r="M636" t="s">
        <v>2316</v>
      </c>
      <c r="N636" t="s">
        <v>23</v>
      </c>
      <c r="U636" t="s">
        <v>301</v>
      </c>
    </row>
    <row r="637" spans="1:21" x14ac:dyDescent="0.25">
      <c r="A637">
        <v>631</v>
      </c>
      <c r="B637" t="s">
        <v>2317</v>
      </c>
      <c r="C637">
        <v>43</v>
      </c>
      <c r="D637" t="s">
        <v>15</v>
      </c>
      <c r="E637" t="s">
        <v>16</v>
      </c>
      <c r="F637" t="s">
        <v>2049</v>
      </c>
      <c r="G637">
        <v>19</v>
      </c>
      <c r="H637">
        <v>2015</v>
      </c>
      <c r="I637" t="s">
        <v>2318</v>
      </c>
      <c r="J637" t="s">
        <v>1873</v>
      </c>
      <c r="K637" t="s">
        <v>117</v>
      </c>
      <c r="L637" t="s">
        <v>29</v>
      </c>
      <c r="M637" t="s">
        <v>2319</v>
      </c>
      <c r="N637" t="s">
        <v>23</v>
      </c>
      <c r="U637" t="s">
        <v>117</v>
      </c>
    </row>
    <row r="638" spans="1:21" x14ac:dyDescent="0.25">
      <c r="A638">
        <v>822</v>
      </c>
      <c r="B638" t="s">
        <v>2320</v>
      </c>
      <c r="C638">
        <v>24</v>
      </c>
      <c r="D638" t="s">
        <v>15</v>
      </c>
      <c r="E638" t="s">
        <v>45</v>
      </c>
      <c r="F638" t="s">
        <v>2049</v>
      </c>
      <c r="G638">
        <v>20</v>
      </c>
      <c r="H638">
        <v>2015</v>
      </c>
      <c r="I638" t="s">
        <v>2321</v>
      </c>
      <c r="J638" t="s">
        <v>1337</v>
      </c>
      <c r="K638" t="s">
        <v>106</v>
      </c>
      <c r="L638" t="s">
        <v>21</v>
      </c>
      <c r="M638" t="s">
        <v>1338</v>
      </c>
      <c r="N638" t="s">
        <v>23</v>
      </c>
      <c r="U638" t="s">
        <v>106</v>
      </c>
    </row>
    <row r="639" spans="1:21" x14ac:dyDescent="0.25">
      <c r="A639">
        <v>637</v>
      </c>
      <c r="B639" t="s">
        <v>2322</v>
      </c>
      <c r="C639">
        <v>54</v>
      </c>
      <c r="D639" t="s">
        <v>15</v>
      </c>
      <c r="E639" t="s">
        <v>25</v>
      </c>
      <c r="F639" t="s">
        <v>2049</v>
      </c>
      <c r="G639">
        <v>20</v>
      </c>
      <c r="H639">
        <v>2015</v>
      </c>
      <c r="I639" t="s">
        <v>2323</v>
      </c>
      <c r="J639" t="s">
        <v>2324</v>
      </c>
      <c r="K639" t="s">
        <v>58</v>
      </c>
      <c r="L639" t="s">
        <v>29</v>
      </c>
      <c r="M639" t="s">
        <v>2325</v>
      </c>
      <c r="N639" t="s">
        <v>31</v>
      </c>
      <c r="U639" t="s">
        <v>58</v>
      </c>
    </row>
    <row r="640" spans="1:21" x14ac:dyDescent="0.25">
      <c r="A640">
        <v>633</v>
      </c>
      <c r="B640" t="s">
        <v>2326</v>
      </c>
      <c r="C640">
        <v>24</v>
      </c>
      <c r="D640" t="s">
        <v>15</v>
      </c>
      <c r="E640" t="s">
        <v>45</v>
      </c>
      <c r="F640" t="s">
        <v>2049</v>
      </c>
      <c r="G640">
        <v>20</v>
      </c>
      <c r="H640">
        <v>2015</v>
      </c>
      <c r="I640" t="s">
        <v>2327</v>
      </c>
      <c r="J640" t="s">
        <v>260</v>
      </c>
      <c r="K640" t="s">
        <v>122</v>
      </c>
      <c r="L640" t="s">
        <v>29</v>
      </c>
      <c r="M640" t="s">
        <v>1319</v>
      </c>
      <c r="N640" t="s">
        <v>31</v>
      </c>
      <c r="U640" t="s">
        <v>122</v>
      </c>
    </row>
    <row r="641" spans="1:21" x14ac:dyDescent="0.25">
      <c r="A641">
        <v>638</v>
      </c>
      <c r="B641" t="s">
        <v>2328</v>
      </c>
      <c r="C641">
        <v>35</v>
      </c>
      <c r="D641" t="s">
        <v>15</v>
      </c>
      <c r="E641" t="s">
        <v>25</v>
      </c>
      <c r="F641" t="s">
        <v>2049</v>
      </c>
      <c r="G641">
        <v>20</v>
      </c>
      <c r="H641">
        <v>2015</v>
      </c>
      <c r="I641" t="s">
        <v>2329</v>
      </c>
      <c r="J641" t="s">
        <v>2330</v>
      </c>
      <c r="K641" t="s">
        <v>122</v>
      </c>
      <c r="L641" t="s">
        <v>29</v>
      </c>
      <c r="M641" t="s">
        <v>2331</v>
      </c>
      <c r="N641" t="s">
        <v>31</v>
      </c>
      <c r="U641" t="s">
        <v>122</v>
      </c>
    </row>
    <row r="642" spans="1:21" x14ac:dyDescent="0.25">
      <c r="A642">
        <v>642</v>
      </c>
      <c r="B642" t="s">
        <v>2332</v>
      </c>
      <c r="C642">
        <v>24</v>
      </c>
      <c r="D642" t="s">
        <v>15</v>
      </c>
      <c r="E642" t="s">
        <v>25</v>
      </c>
      <c r="F642" t="s">
        <v>2049</v>
      </c>
      <c r="G642">
        <v>21</v>
      </c>
      <c r="H642">
        <v>2015</v>
      </c>
      <c r="I642" t="s">
        <v>2333</v>
      </c>
      <c r="J642" t="s">
        <v>2334</v>
      </c>
      <c r="K642" t="s">
        <v>322</v>
      </c>
      <c r="L642" t="s">
        <v>29</v>
      </c>
      <c r="M642" t="s">
        <v>1884</v>
      </c>
      <c r="N642" t="s">
        <v>31</v>
      </c>
      <c r="U642" t="s">
        <v>322</v>
      </c>
    </row>
    <row r="643" spans="1:21" x14ac:dyDescent="0.25">
      <c r="A643">
        <v>640</v>
      </c>
      <c r="B643" t="s">
        <v>2335</v>
      </c>
      <c r="C643">
        <v>35</v>
      </c>
      <c r="D643" t="s">
        <v>15</v>
      </c>
      <c r="E643" t="s">
        <v>25</v>
      </c>
      <c r="F643" t="s">
        <v>2049</v>
      </c>
      <c r="G643">
        <v>21</v>
      </c>
      <c r="H643">
        <v>2015</v>
      </c>
      <c r="I643" t="s">
        <v>2336</v>
      </c>
      <c r="J643" t="s">
        <v>2337</v>
      </c>
      <c r="K643" t="s">
        <v>20</v>
      </c>
      <c r="L643" t="s">
        <v>29</v>
      </c>
      <c r="M643" t="s">
        <v>2338</v>
      </c>
      <c r="N643" t="s">
        <v>31</v>
      </c>
      <c r="U643" t="s">
        <v>20</v>
      </c>
    </row>
    <row r="644" spans="1:21" x14ac:dyDescent="0.25">
      <c r="A644">
        <v>644</v>
      </c>
      <c r="B644" t="s">
        <v>2339</v>
      </c>
      <c r="C644">
        <v>47</v>
      </c>
      <c r="D644" t="s">
        <v>15</v>
      </c>
      <c r="E644" t="s">
        <v>25</v>
      </c>
      <c r="F644" t="s">
        <v>2049</v>
      </c>
      <c r="G644">
        <v>21</v>
      </c>
      <c r="H644">
        <v>2015</v>
      </c>
      <c r="I644" t="s">
        <v>2340</v>
      </c>
      <c r="J644" t="s">
        <v>2341</v>
      </c>
      <c r="K644" t="s">
        <v>20</v>
      </c>
      <c r="L644" t="s">
        <v>29</v>
      </c>
      <c r="M644" t="s">
        <v>2342</v>
      </c>
      <c r="N644" t="s">
        <v>70</v>
      </c>
      <c r="U644" t="s">
        <v>20</v>
      </c>
    </row>
    <row r="645" spans="1:21" x14ac:dyDescent="0.25">
      <c r="A645">
        <v>680</v>
      </c>
      <c r="B645" t="s">
        <v>2343</v>
      </c>
      <c r="C645">
        <v>20</v>
      </c>
      <c r="D645" t="s">
        <v>15</v>
      </c>
      <c r="E645" t="s">
        <v>25</v>
      </c>
      <c r="F645" t="s">
        <v>2049</v>
      </c>
      <c r="G645">
        <v>22</v>
      </c>
      <c r="H645">
        <v>2015</v>
      </c>
      <c r="I645" t="s">
        <v>2344</v>
      </c>
      <c r="J645" t="s">
        <v>2345</v>
      </c>
      <c r="K645" t="s">
        <v>427</v>
      </c>
      <c r="L645" t="s">
        <v>42</v>
      </c>
      <c r="M645" t="s">
        <v>2346</v>
      </c>
      <c r="N645" t="s">
        <v>23</v>
      </c>
      <c r="U645" t="s">
        <v>427</v>
      </c>
    </row>
    <row r="646" spans="1:21" x14ac:dyDescent="0.25">
      <c r="A646">
        <v>648</v>
      </c>
      <c r="B646" t="s">
        <v>2347</v>
      </c>
      <c r="C646">
        <v>26</v>
      </c>
      <c r="D646" t="s">
        <v>15</v>
      </c>
      <c r="E646" t="s">
        <v>16</v>
      </c>
      <c r="F646" t="s">
        <v>2049</v>
      </c>
      <c r="G646">
        <v>22</v>
      </c>
      <c r="H646">
        <v>2015</v>
      </c>
      <c r="I646" t="s">
        <v>2348</v>
      </c>
      <c r="J646" t="s">
        <v>493</v>
      </c>
      <c r="K646" t="s">
        <v>58</v>
      </c>
      <c r="L646" t="s">
        <v>29</v>
      </c>
      <c r="M646" t="s">
        <v>494</v>
      </c>
      <c r="N646" t="s">
        <v>80</v>
      </c>
      <c r="U646" t="s">
        <v>58</v>
      </c>
    </row>
    <row r="647" spans="1:21" x14ac:dyDescent="0.25">
      <c r="A647">
        <v>639</v>
      </c>
      <c r="B647" t="s">
        <v>2349</v>
      </c>
      <c r="C647">
        <v>26</v>
      </c>
      <c r="D647" t="s">
        <v>15</v>
      </c>
      <c r="E647" t="s">
        <v>16</v>
      </c>
      <c r="F647" t="s">
        <v>2049</v>
      </c>
      <c r="G647">
        <v>22</v>
      </c>
      <c r="H647">
        <v>2015</v>
      </c>
      <c r="I647" t="s">
        <v>2350</v>
      </c>
      <c r="J647" t="s">
        <v>1812</v>
      </c>
      <c r="K647" t="s">
        <v>74</v>
      </c>
      <c r="L647" t="s">
        <v>29</v>
      </c>
      <c r="M647" t="s">
        <v>1813</v>
      </c>
      <c r="N647" t="s">
        <v>31</v>
      </c>
      <c r="U647" t="s">
        <v>74</v>
      </c>
    </row>
    <row r="648" spans="1:21" x14ac:dyDescent="0.25">
      <c r="A648">
        <v>646</v>
      </c>
      <c r="B648" t="s">
        <v>2351</v>
      </c>
      <c r="C648">
        <v>40</v>
      </c>
      <c r="D648" t="s">
        <v>15</v>
      </c>
      <c r="E648" t="s">
        <v>45</v>
      </c>
      <c r="F648" t="s">
        <v>2049</v>
      </c>
      <c r="G648">
        <v>22</v>
      </c>
      <c r="H648">
        <v>2015</v>
      </c>
      <c r="I648" t="s">
        <v>2352</v>
      </c>
      <c r="J648" t="s">
        <v>2353</v>
      </c>
      <c r="K648" t="s">
        <v>678</v>
      </c>
      <c r="L648" t="s">
        <v>29</v>
      </c>
      <c r="M648" t="s">
        <v>2354</v>
      </c>
      <c r="N648" t="s">
        <v>31</v>
      </c>
      <c r="U648" t="s">
        <v>678</v>
      </c>
    </row>
    <row r="649" spans="1:21" x14ac:dyDescent="0.25">
      <c r="A649">
        <v>854</v>
      </c>
      <c r="B649" t="s">
        <v>2355</v>
      </c>
      <c r="C649">
        <v>25</v>
      </c>
      <c r="D649" t="s">
        <v>15</v>
      </c>
      <c r="E649" t="s">
        <v>45</v>
      </c>
      <c r="F649" t="s">
        <v>2049</v>
      </c>
      <c r="G649">
        <v>22</v>
      </c>
      <c r="H649">
        <v>2015</v>
      </c>
      <c r="I649" t="s">
        <v>2356</v>
      </c>
      <c r="J649" t="s">
        <v>2353</v>
      </c>
      <c r="K649" t="s">
        <v>678</v>
      </c>
      <c r="L649" t="s">
        <v>29</v>
      </c>
      <c r="M649" t="s">
        <v>2357</v>
      </c>
      <c r="N649" t="s">
        <v>31</v>
      </c>
      <c r="U649" t="s">
        <v>678</v>
      </c>
    </row>
    <row r="650" spans="1:21" x14ac:dyDescent="0.25">
      <c r="A650">
        <v>652</v>
      </c>
      <c r="B650" t="s">
        <v>2358</v>
      </c>
      <c r="C650">
        <v>44</v>
      </c>
      <c r="D650" t="s">
        <v>87</v>
      </c>
      <c r="E650" t="s">
        <v>25</v>
      </c>
      <c r="F650" t="s">
        <v>2049</v>
      </c>
      <c r="G650">
        <v>23</v>
      </c>
      <c r="H650">
        <v>2015</v>
      </c>
      <c r="I650" t="s">
        <v>2359</v>
      </c>
      <c r="J650" t="s">
        <v>2360</v>
      </c>
      <c r="K650" t="s">
        <v>53</v>
      </c>
      <c r="L650" t="s">
        <v>29</v>
      </c>
      <c r="M650" t="s">
        <v>2361</v>
      </c>
      <c r="N650" t="s">
        <v>31</v>
      </c>
      <c r="U650" t="s">
        <v>53</v>
      </c>
    </row>
    <row r="651" spans="1:21" x14ac:dyDescent="0.25">
      <c r="A651">
        <v>650</v>
      </c>
      <c r="B651" t="s">
        <v>2362</v>
      </c>
      <c r="C651">
        <v>31</v>
      </c>
      <c r="D651" t="s">
        <v>15</v>
      </c>
      <c r="E651" t="s">
        <v>25</v>
      </c>
      <c r="F651" t="s">
        <v>2049</v>
      </c>
      <c r="G651">
        <v>23</v>
      </c>
      <c r="H651">
        <v>2015</v>
      </c>
      <c r="I651" t="s">
        <v>2363</v>
      </c>
      <c r="J651" t="s">
        <v>2364</v>
      </c>
      <c r="K651" t="s">
        <v>181</v>
      </c>
      <c r="L651" t="s">
        <v>29</v>
      </c>
      <c r="M651" t="s">
        <v>2365</v>
      </c>
      <c r="N651" t="s">
        <v>23</v>
      </c>
      <c r="U651" t="s">
        <v>181</v>
      </c>
    </row>
    <row r="652" spans="1:21" x14ac:dyDescent="0.25">
      <c r="A652">
        <v>647</v>
      </c>
      <c r="B652" t="s">
        <v>2366</v>
      </c>
      <c r="C652">
        <v>34</v>
      </c>
      <c r="D652" t="s">
        <v>15</v>
      </c>
      <c r="E652" t="s">
        <v>16</v>
      </c>
      <c r="F652" t="s">
        <v>2049</v>
      </c>
      <c r="G652">
        <v>23</v>
      </c>
      <c r="H652">
        <v>2015</v>
      </c>
      <c r="I652" t="s">
        <v>2367</v>
      </c>
      <c r="J652" t="s">
        <v>2368</v>
      </c>
      <c r="K652" t="s">
        <v>117</v>
      </c>
      <c r="L652" t="s">
        <v>29</v>
      </c>
      <c r="M652" t="s">
        <v>2369</v>
      </c>
      <c r="N652" t="s">
        <v>31</v>
      </c>
      <c r="U652" t="s">
        <v>117</v>
      </c>
    </row>
    <row r="653" spans="1:21" x14ac:dyDescent="0.25">
      <c r="A653">
        <v>651</v>
      </c>
      <c r="B653" t="s">
        <v>2370</v>
      </c>
      <c r="C653">
        <v>32</v>
      </c>
      <c r="D653" t="s">
        <v>15</v>
      </c>
      <c r="E653" t="s">
        <v>25</v>
      </c>
      <c r="F653" t="s">
        <v>2049</v>
      </c>
      <c r="G653">
        <v>23</v>
      </c>
      <c r="H653">
        <v>2015</v>
      </c>
      <c r="I653" t="s">
        <v>2371</v>
      </c>
      <c r="J653" t="s">
        <v>2372</v>
      </c>
      <c r="K653" t="s">
        <v>710</v>
      </c>
      <c r="L653" t="s">
        <v>29</v>
      </c>
      <c r="M653" t="s">
        <v>2373</v>
      </c>
      <c r="N653" t="s">
        <v>31</v>
      </c>
      <c r="U653" t="s">
        <v>710</v>
      </c>
    </row>
    <row r="654" spans="1:21" x14ac:dyDescent="0.25">
      <c r="A654">
        <v>649</v>
      </c>
      <c r="B654" t="s">
        <v>2374</v>
      </c>
      <c r="C654">
        <v>47</v>
      </c>
      <c r="D654" t="s">
        <v>15</v>
      </c>
      <c r="E654" t="s">
        <v>25</v>
      </c>
      <c r="F654" t="s">
        <v>2049</v>
      </c>
      <c r="G654">
        <v>23</v>
      </c>
      <c r="H654">
        <v>2015</v>
      </c>
      <c r="I654" t="s">
        <v>2375</v>
      </c>
      <c r="J654" t="s">
        <v>451</v>
      </c>
      <c r="K654" t="s">
        <v>1655</v>
      </c>
      <c r="L654" t="s">
        <v>29</v>
      </c>
      <c r="M654" t="s">
        <v>2376</v>
      </c>
      <c r="N654" t="s">
        <v>55</v>
      </c>
      <c r="U654" t="s">
        <v>1655</v>
      </c>
    </row>
    <row r="655" spans="1:21" x14ac:dyDescent="0.25">
      <c r="A655">
        <v>653</v>
      </c>
      <c r="B655" t="s">
        <v>2377</v>
      </c>
      <c r="C655">
        <v>44</v>
      </c>
      <c r="D655" t="s">
        <v>15</v>
      </c>
      <c r="E655" t="s">
        <v>25</v>
      </c>
      <c r="F655" t="s">
        <v>2049</v>
      </c>
      <c r="G655">
        <v>24</v>
      </c>
      <c r="H655">
        <v>2015</v>
      </c>
      <c r="I655" t="s">
        <v>2378</v>
      </c>
      <c r="J655" t="s">
        <v>2379</v>
      </c>
      <c r="K655" t="s">
        <v>53</v>
      </c>
      <c r="L655" t="s">
        <v>29</v>
      </c>
      <c r="M655" t="s">
        <v>268</v>
      </c>
      <c r="N655" t="s">
        <v>31</v>
      </c>
      <c r="U655" t="s">
        <v>53</v>
      </c>
    </row>
    <row r="656" spans="1:21" x14ac:dyDescent="0.25">
      <c r="A656">
        <v>655</v>
      </c>
      <c r="B656" t="s">
        <v>2380</v>
      </c>
      <c r="C656">
        <v>33</v>
      </c>
      <c r="D656" t="s">
        <v>15</v>
      </c>
      <c r="E656" t="s">
        <v>25</v>
      </c>
      <c r="F656" t="s">
        <v>2049</v>
      </c>
      <c r="G656">
        <v>24</v>
      </c>
      <c r="H656">
        <v>2015</v>
      </c>
      <c r="I656" t="s">
        <v>2381</v>
      </c>
      <c r="J656" t="s">
        <v>2382</v>
      </c>
      <c r="K656" t="s">
        <v>502</v>
      </c>
      <c r="L656" t="s">
        <v>29</v>
      </c>
      <c r="M656" t="s">
        <v>2383</v>
      </c>
      <c r="N656" t="s">
        <v>80</v>
      </c>
      <c r="U656" t="s">
        <v>502</v>
      </c>
    </row>
    <row r="657" spans="1:21" x14ac:dyDescent="0.25">
      <c r="A657">
        <v>661</v>
      </c>
      <c r="B657" t="s">
        <v>2384</v>
      </c>
      <c r="C657">
        <v>59</v>
      </c>
      <c r="D657" t="s">
        <v>15</v>
      </c>
      <c r="E657" t="s">
        <v>16</v>
      </c>
      <c r="F657" t="s">
        <v>2049</v>
      </c>
      <c r="G657">
        <v>25</v>
      </c>
      <c r="H657">
        <v>2015</v>
      </c>
      <c r="I657" t="s">
        <v>2385</v>
      </c>
      <c r="J657" t="s">
        <v>2386</v>
      </c>
      <c r="K657" t="s">
        <v>322</v>
      </c>
      <c r="L657" t="s">
        <v>29</v>
      </c>
      <c r="M657" t="s">
        <v>2387</v>
      </c>
      <c r="N657" t="s">
        <v>31</v>
      </c>
      <c r="U657" t="s">
        <v>322</v>
      </c>
    </row>
    <row r="658" spans="1:21" x14ac:dyDescent="0.25">
      <c r="A658">
        <v>656</v>
      </c>
      <c r="B658" t="s">
        <v>2388</v>
      </c>
      <c r="C658">
        <v>50</v>
      </c>
      <c r="D658" t="s">
        <v>15</v>
      </c>
      <c r="E658" t="s">
        <v>25</v>
      </c>
      <c r="F658" t="s">
        <v>2049</v>
      </c>
      <c r="G658">
        <v>25</v>
      </c>
      <c r="H658">
        <v>2015</v>
      </c>
      <c r="I658" t="s">
        <v>2389</v>
      </c>
      <c r="J658" t="s">
        <v>2390</v>
      </c>
      <c r="K658" t="s">
        <v>20</v>
      </c>
      <c r="L658" t="s">
        <v>29</v>
      </c>
      <c r="M658" t="s">
        <v>2391</v>
      </c>
      <c r="N658" t="s">
        <v>31</v>
      </c>
      <c r="U658" t="s">
        <v>20</v>
      </c>
    </row>
    <row r="659" spans="1:21" x14ac:dyDescent="0.25">
      <c r="A659">
        <v>654</v>
      </c>
      <c r="B659" t="s">
        <v>2392</v>
      </c>
      <c r="C659">
        <v>60</v>
      </c>
      <c r="D659" t="s">
        <v>15</v>
      </c>
      <c r="E659" t="s">
        <v>25</v>
      </c>
      <c r="F659" t="s">
        <v>2049</v>
      </c>
      <c r="G659">
        <v>25</v>
      </c>
      <c r="H659">
        <v>2015</v>
      </c>
      <c r="I659" t="s">
        <v>2393</v>
      </c>
      <c r="J659" t="s">
        <v>131</v>
      </c>
      <c r="K659" t="s">
        <v>132</v>
      </c>
      <c r="L659" t="s">
        <v>29</v>
      </c>
      <c r="M659" t="s">
        <v>133</v>
      </c>
      <c r="N659" t="s">
        <v>237</v>
      </c>
      <c r="U659" t="s">
        <v>132</v>
      </c>
    </row>
    <row r="660" spans="1:21" x14ac:dyDescent="0.25">
      <c r="A660">
        <v>657</v>
      </c>
      <c r="B660" t="s">
        <v>2394</v>
      </c>
      <c r="C660">
        <v>36</v>
      </c>
      <c r="D660" t="s">
        <v>15</v>
      </c>
      <c r="E660" t="s">
        <v>16</v>
      </c>
      <c r="F660" t="s">
        <v>2049</v>
      </c>
      <c r="G660">
        <v>25</v>
      </c>
      <c r="H660">
        <v>2015</v>
      </c>
      <c r="I660" t="s">
        <v>2395</v>
      </c>
      <c r="J660" t="s">
        <v>162</v>
      </c>
      <c r="K660" t="s">
        <v>163</v>
      </c>
      <c r="L660" t="s">
        <v>29</v>
      </c>
      <c r="M660" t="s">
        <v>2198</v>
      </c>
      <c r="N660" t="s">
        <v>55</v>
      </c>
      <c r="U660" t="s">
        <v>163</v>
      </c>
    </row>
    <row r="661" spans="1:21" x14ac:dyDescent="0.25">
      <c r="A661">
        <v>658</v>
      </c>
      <c r="B661" t="s">
        <v>2396</v>
      </c>
      <c r="C661">
        <v>33</v>
      </c>
      <c r="D661" t="s">
        <v>15</v>
      </c>
      <c r="E661" t="s">
        <v>16</v>
      </c>
      <c r="F661" t="s">
        <v>2049</v>
      </c>
      <c r="G661">
        <v>26</v>
      </c>
      <c r="H661">
        <v>2015</v>
      </c>
      <c r="I661" t="s">
        <v>2397</v>
      </c>
      <c r="J661" t="s">
        <v>2398</v>
      </c>
      <c r="K661" t="s">
        <v>132</v>
      </c>
      <c r="L661" t="s">
        <v>29</v>
      </c>
      <c r="M661" t="s">
        <v>2399</v>
      </c>
      <c r="N661" t="s">
        <v>31</v>
      </c>
      <c r="U661" t="s">
        <v>132</v>
      </c>
    </row>
    <row r="662" spans="1:21" x14ac:dyDescent="0.25">
      <c r="A662">
        <v>659</v>
      </c>
      <c r="B662" t="s">
        <v>2400</v>
      </c>
      <c r="C662">
        <v>19</v>
      </c>
      <c r="D662" t="s">
        <v>15</v>
      </c>
      <c r="E662" t="s">
        <v>25</v>
      </c>
      <c r="F662" t="s">
        <v>2049</v>
      </c>
      <c r="G662">
        <v>26</v>
      </c>
      <c r="H662">
        <v>2015</v>
      </c>
      <c r="I662" t="s">
        <v>2401</v>
      </c>
      <c r="J662" t="s">
        <v>2402</v>
      </c>
      <c r="K662" t="s">
        <v>710</v>
      </c>
      <c r="L662" t="s">
        <v>29</v>
      </c>
      <c r="M662" t="s">
        <v>2403</v>
      </c>
      <c r="N662" t="s">
        <v>23</v>
      </c>
      <c r="U662" t="s">
        <v>710</v>
      </c>
    </row>
    <row r="663" spans="1:21" x14ac:dyDescent="0.25">
      <c r="A663">
        <v>664</v>
      </c>
      <c r="B663" t="s">
        <v>2404</v>
      </c>
      <c r="C663">
        <v>22</v>
      </c>
      <c r="D663" t="s">
        <v>15</v>
      </c>
      <c r="E663" t="s">
        <v>25</v>
      </c>
      <c r="F663" t="s">
        <v>2049</v>
      </c>
      <c r="G663">
        <v>27</v>
      </c>
      <c r="H663">
        <v>2015</v>
      </c>
      <c r="I663" t="s">
        <v>2405</v>
      </c>
      <c r="J663" t="s">
        <v>1398</v>
      </c>
      <c r="K663" t="s">
        <v>68</v>
      </c>
      <c r="L663" t="s">
        <v>29</v>
      </c>
      <c r="M663" t="s">
        <v>2406</v>
      </c>
      <c r="N663" t="s">
        <v>80</v>
      </c>
      <c r="U663" t="s">
        <v>68</v>
      </c>
    </row>
    <row r="664" spans="1:21" x14ac:dyDescent="0.25">
      <c r="A664">
        <v>660</v>
      </c>
      <c r="B664" t="s">
        <v>2407</v>
      </c>
      <c r="C664">
        <v>45</v>
      </c>
      <c r="D664" t="s">
        <v>15</v>
      </c>
      <c r="E664" t="s">
        <v>25</v>
      </c>
      <c r="F664" t="s">
        <v>2049</v>
      </c>
      <c r="G664">
        <v>27</v>
      </c>
      <c r="H664">
        <v>2015</v>
      </c>
      <c r="I664" t="s">
        <v>2408</v>
      </c>
      <c r="J664" t="s">
        <v>2409</v>
      </c>
      <c r="K664" t="s">
        <v>132</v>
      </c>
      <c r="L664" t="s">
        <v>29</v>
      </c>
      <c r="M664" t="s">
        <v>2410</v>
      </c>
      <c r="N664" t="s">
        <v>55</v>
      </c>
      <c r="U664" t="s">
        <v>132</v>
      </c>
    </row>
    <row r="665" spans="1:21" x14ac:dyDescent="0.25">
      <c r="A665">
        <v>662</v>
      </c>
      <c r="B665" t="s">
        <v>2411</v>
      </c>
      <c r="C665">
        <v>56</v>
      </c>
      <c r="D665" t="s">
        <v>15</v>
      </c>
      <c r="E665" t="s">
        <v>25</v>
      </c>
      <c r="F665" t="s">
        <v>2049</v>
      </c>
      <c r="G665">
        <v>27</v>
      </c>
      <c r="H665">
        <v>2015</v>
      </c>
      <c r="I665" t="s">
        <v>2412</v>
      </c>
      <c r="J665" t="s">
        <v>727</v>
      </c>
      <c r="K665" t="s">
        <v>710</v>
      </c>
      <c r="L665" t="s">
        <v>29</v>
      </c>
      <c r="M665" t="s">
        <v>2413</v>
      </c>
      <c r="N665" t="s">
        <v>80</v>
      </c>
      <c r="U665" t="s">
        <v>710</v>
      </c>
    </row>
    <row r="666" spans="1:21" x14ac:dyDescent="0.25">
      <c r="A666">
        <v>665</v>
      </c>
      <c r="B666" t="s">
        <v>2414</v>
      </c>
      <c r="C666">
        <v>41</v>
      </c>
      <c r="D666" t="s">
        <v>15</v>
      </c>
      <c r="E666" t="s">
        <v>25</v>
      </c>
      <c r="F666" t="s">
        <v>2049</v>
      </c>
      <c r="G666">
        <v>28</v>
      </c>
      <c r="H666">
        <v>2015</v>
      </c>
      <c r="I666" t="s">
        <v>2415</v>
      </c>
      <c r="J666" t="s">
        <v>2416</v>
      </c>
      <c r="K666" t="s">
        <v>127</v>
      </c>
      <c r="L666" t="s">
        <v>29</v>
      </c>
      <c r="M666" t="s">
        <v>2417</v>
      </c>
      <c r="N666" t="s">
        <v>80</v>
      </c>
      <c r="U666" t="s">
        <v>127</v>
      </c>
    </row>
    <row r="667" spans="1:21" x14ac:dyDescent="0.25">
      <c r="A667">
        <v>645</v>
      </c>
      <c r="B667" t="s">
        <v>2418</v>
      </c>
      <c r="C667">
        <v>30</v>
      </c>
      <c r="D667" t="s">
        <v>15</v>
      </c>
      <c r="E667" t="s">
        <v>16</v>
      </c>
      <c r="F667" t="s">
        <v>1141</v>
      </c>
      <c r="G667">
        <v>28</v>
      </c>
      <c r="H667">
        <v>2015</v>
      </c>
      <c r="I667" t="s">
        <v>2419</v>
      </c>
      <c r="J667" t="s">
        <v>2420</v>
      </c>
      <c r="K667" t="s">
        <v>20</v>
      </c>
      <c r="L667" t="s">
        <v>42</v>
      </c>
      <c r="M667" t="s">
        <v>2421</v>
      </c>
      <c r="N667" t="s">
        <v>23</v>
      </c>
      <c r="U667" t="s">
        <v>20</v>
      </c>
    </row>
    <row r="668" spans="1:21" x14ac:dyDescent="0.25">
      <c r="A668">
        <v>663</v>
      </c>
      <c r="B668" t="s">
        <v>2422</v>
      </c>
      <c r="C668">
        <v>23</v>
      </c>
      <c r="D668" t="s">
        <v>15</v>
      </c>
      <c r="E668" t="s">
        <v>25</v>
      </c>
      <c r="F668" t="s">
        <v>2049</v>
      </c>
      <c r="G668">
        <v>28</v>
      </c>
      <c r="H668">
        <v>2015</v>
      </c>
      <c r="I668" t="s">
        <v>2423</v>
      </c>
      <c r="J668" t="s">
        <v>850</v>
      </c>
      <c r="K668" t="s">
        <v>474</v>
      </c>
      <c r="L668" t="s">
        <v>29</v>
      </c>
      <c r="M668" t="s">
        <v>2424</v>
      </c>
      <c r="N668" t="s">
        <v>23</v>
      </c>
      <c r="U668" t="s">
        <v>474</v>
      </c>
    </row>
    <row r="669" spans="1:21" x14ac:dyDescent="0.25">
      <c r="A669">
        <v>669</v>
      </c>
      <c r="B669" t="s">
        <v>2425</v>
      </c>
      <c r="C669">
        <v>53</v>
      </c>
      <c r="D669" t="s">
        <v>15</v>
      </c>
      <c r="E669" t="s">
        <v>25</v>
      </c>
      <c r="F669" t="s">
        <v>2049</v>
      </c>
      <c r="G669">
        <v>28</v>
      </c>
      <c r="H669">
        <v>2015</v>
      </c>
      <c r="I669" t="s">
        <v>2426</v>
      </c>
      <c r="J669" t="s">
        <v>2427</v>
      </c>
      <c r="K669" t="s">
        <v>142</v>
      </c>
      <c r="L669" t="s">
        <v>29</v>
      </c>
      <c r="M669" t="s">
        <v>2428</v>
      </c>
      <c r="N669" t="s">
        <v>31</v>
      </c>
      <c r="U669" t="s">
        <v>142</v>
      </c>
    </row>
    <row r="670" spans="1:21" x14ac:dyDescent="0.25">
      <c r="A670">
        <v>667</v>
      </c>
      <c r="B670" t="s">
        <v>2429</v>
      </c>
      <c r="C670">
        <v>47</v>
      </c>
      <c r="D670" t="s">
        <v>15</v>
      </c>
      <c r="E670" t="s">
        <v>45</v>
      </c>
      <c r="F670" t="s">
        <v>2049</v>
      </c>
      <c r="G670">
        <v>29</v>
      </c>
      <c r="H670">
        <v>2015</v>
      </c>
      <c r="I670" t="s">
        <v>2430</v>
      </c>
      <c r="J670" t="s">
        <v>2431</v>
      </c>
      <c r="K670" t="s">
        <v>53</v>
      </c>
      <c r="L670" t="s">
        <v>29</v>
      </c>
      <c r="M670" t="s">
        <v>2432</v>
      </c>
      <c r="N670" t="s">
        <v>70</v>
      </c>
      <c r="U670" t="s">
        <v>53</v>
      </c>
    </row>
    <row r="671" spans="1:21" x14ac:dyDescent="0.25">
      <c r="A671">
        <v>671</v>
      </c>
      <c r="B671" t="s">
        <v>2433</v>
      </c>
      <c r="C671">
        <v>38</v>
      </c>
      <c r="D671" t="s">
        <v>15</v>
      </c>
      <c r="E671" t="s">
        <v>45</v>
      </c>
      <c r="F671" t="s">
        <v>2049</v>
      </c>
      <c r="G671">
        <v>29</v>
      </c>
      <c r="H671">
        <v>2015</v>
      </c>
      <c r="I671" t="s">
        <v>2434</v>
      </c>
      <c r="J671" t="s">
        <v>2435</v>
      </c>
      <c r="K671" t="s">
        <v>288</v>
      </c>
      <c r="L671" t="s">
        <v>84</v>
      </c>
      <c r="M671" t="s">
        <v>2436</v>
      </c>
      <c r="N671" t="s">
        <v>23</v>
      </c>
      <c r="U671" t="s">
        <v>288</v>
      </c>
    </row>
    <row r="672" spans="1:21" x14ac:dyDescent="0.25">
      <c r="A672">
        <v>666</v>
      </c>
      <c r="B672" t="s">
        <v>2437</v>
      </c>
      <c r="C672">
        <v>34</v>
      </c>
      <c r="D672" t="s">
        <v>15</v>
      </c>
      <c r="E672" t="s">
        <v>45</v>
      </c>
      <c r="F672" t="s">
        <v>2049</v>
      </c>
      <c r="G672">
        <v>29</v>
      </c>
      <c r="H672">
        <v>2015</v>
      </c>
      <c r="I672" t="s">
        <v>2438</v>
      </c>
      <c r="J672" t="s">
        <v>2439</v>
      </c>
      <c r="K672" t="s">
        <v>172</v>
      </c>
      <c r="L672" t="s">
        <v>29</v>
      </c>
      <c r="M672" t="s">
        <v>2440</v>
      </c>
      <c r="N672" t="s">
        <v>31</v>
      </c>
      <c r="U672" t="s">
        <v>172</v>
      </c>
    </row>
    <row r="673" spans="1:21" x14ac:dyDescent="0.25">
      <c r="A673">
        <v>670</v>
      </c>
      <c r="B673" t="s">
        <v>2441</v>
      </c>
      <c r="C673">
        <v>57</v>
      </c>
      <c r="D673" t="s">
        <v>15</v>
      </c>
      <c r="E673" t="s">
        <v>33</v>
      </c>
      <c r="F673" t="s">
        <v>2049</v>
      </c>
      <c r="G673">
        <v>30</v>
      </c>
      <c r="H673">
        <v>2015</v>
      </c>
      <c r="I673" t="s">
        <v>2442</v>
      </c>
      <c r="J673" t="s">
        <v>52</v>
      </c>
      <c r="K673" t="s">
        <v>53</v>
      </c>
      <c r="L673" t="s">
        <v>21</v>
      </c>
      <c r="M673" t="s">
        <v>54</v>
      </c>
      <c r="N673" t="s">
        <v>23</v>
      </c>
      <c r="U673" t="s">
        <v>53</v>
      </c>
    </row>
    <row r="674" spans="1:21" x14ac:dyDescent="0.25">
      <c r="A674">
        <v>672</v>
      </c>
      <c r="B674" t="s">
        <v>2443</v>
      </c>
      <c r="C674">
        <v>25</v>
      </c>
      <c r="D674" t="s">
        <v>15</v>
      </c>
      <c r="E674" t="s">
        <v>25</v>
      </c>
      <c r="F674" t="s">
        <v>2049</v>
      </c>
      <c r="G674">
        <v>30</v>
      </c>
      <c r="H674">
        <v>2015</v>
      </c>
      <c r="I674" t="s">
        <v>2444</v>
      </c>
      <c r="J674" t="s">
        <v>2445</v>
      </c>
      <c r="K674" t="s">
        <v>53</v>
      </c>
      <c r="L674" t="s">
        <v>29</v>
      </c>
      <c r="M674" t="s">
        <v>929</v>
      </c>
      <c r="N674" t="s">
        <v>31</v>
      </c>
      <c r="U674" t="s">
        <v>53</v>
      </c>
    </row>
    <row r="675" spans="1:21" x14ac:dyDescent="0.25">
      <c r="A675">
        <v>673</v>
      </c>
      <c r="B675" t="s">
        <v>2446</v>
      </c>
      <c r="C675">
        <v>48</v>
      </c>
      <c r="D675" t="s">
        <v>15</v>
      </c>
      <c r="E675" t="s">
        <v>25</v>
      </c>
      <c r="F675" t="s">
        <v>2049</v>
      </c>
      <c r="G675">
        <v>30</v>
      </c>
      <c r="H675">
        <v>2015</v>
      </c>
      <c r="I675" t="s">
        <v>2447</v>
      </c>
      <c r="J675" t="s">
        <v>2448</v>
      </c>
      <c r="K675" t="s">
        <v>163</v>
      </c>
      <c r="L675" t="s">
        <v>29</v>
      </c>
      <c r="M675" t="s">
        <v>2008</v>
      </c>
      <c r="N675" t="s">
        <v>31</v>
      </c>
      <c r="U675" t="s">
        <v>163</v>
      </c>
    </row>
    <row r="676" spans="1:21" x14ac:dyDescent="0.25">
      <c r="A676">
        <v>675</v>
      </c>
      <c r="B676" t="s">
        <v>2449</v>
      </c>
      <c r="C676">
        <v>33</v>
      </c>
      <c r="D676" t="s">
        <v>15</v>
      </c>
      <c r="E676" t="s">
        <v>45</v>
      </c>
      <c r="F676" t="s">
        <v>2049</v>
      </c>
      <c r="G676">
        <v>31</v>
      </c>
      <c r="H676">
        <v>2015</v>
      </c>
      <c r="I676" t="s">
        <v>2450</v>
      </c>
      <c r="J676" t="s">
        <v>171</v>
      </c>
      <c r="K676" t="s">
        <v>172</v>
      </c>
      <c r="L676" t="s">
        <v>29</v>
      </c>
      <c r="M676" t="s">
        <v>173</v>
      </c>
      <c r="N676" t="s">
        <v>31</v>
      </c>
      <c r="U676" t="s">
        <v>172</v>
      </c>
    </row>
    <row r="677" spans="1:21" x14ac:dyDescent="0.25">
      <c r="A677">
        <v>676</v>
      </c>
      <c r="B677" t="s">
        <v>2451</v>
      </c>
      <c r="C677">
        <v>34</v>
      </c>
      <c r="D677" t="s">
        <v>15</v>
      </c>
      <c r="E677" t="s">
        <v>25</v>
      </c>
      <c r="F677" t="s">
        <v>2049</v>
      </c>
      <c r="G677">
        <v>31</v>
      </c>
      <c r="H677">
        <v>2015</v>
      </c>
      <c r="I677" t="s">
        <v>2452</v>
      </c>
      <c r="J677" t="s">
        <v>2453</v>
      </c>
      <c r="K677" t="s">
        <v>172</v>
      </c>
      <c r="L677" t="s">
        <v>29</v>
      </c>
      <c r="M677" t="s">
        <v>2454</v>
      </c>
      <c r="N677" t="s">
        <v>31</v>
      </c>
      <c r="U677" t="s">
        <v>172</v>
      </c>
    </row>
    <row r="678" spans="1:21" x14ac:dyDescent="0.25">
      <c r="A678">
        <v>674</v>
      </c>
      <c r="B678" t="s">
        <v>2455</v>
      </c>
      <c r="C678">
        <v>30</v>
      </c>
      <c r="D678" t="s">
        <v>15</v>
      </c>
      <c r="E678" t="s">
        <v>45</v>
      </c>
      <c r="F678" t="s">
        <v>2049</v>
      </c>
      <c r="G678">
        <v>31</v>
      </c>
      <c r="H678">
        <v>2015</v>
      </c>
      <c r="I678" t="s">
        <v>2456</v>
      </c>
      <c r="J678" t="s">
        <v>275</v>
      </c>
      <c r="K678" t="s">
        <v>122</v>
      </c>
      <c r="L678" t="s">
        <v>29</v>
      </c>
      <c r="M678" t="s">
        <v>276</v>
      </c>
      <c r="N678" t="s">
        <v>31</v>
      </c>
      <c r="U678" t="s">
        <v>122</v>
      </c>
    </row>
    <row r="679" spans="1:21" x14ac:dyDescent="0.25">
      <c r="A679">
        <v>679</v>
      </c>
      <c r="B679" t="s">
        <v>2457</v>
      </c>
      <c r="C679">
        <v>29</v>
      </c>
      <c r="D679" t="s">
        <v>15</v>
      </c>
      <c r="E679" t="s">
        <v>237</v>
      </c>
      <c r="F679" t="s">
        <v>2458</v>
      </c>
      <c r="G679">
        <v>1</v>
      </c>
      <c r="H679">
        <v>2015</v>
      </c>
      <c r="I679" t="s">
        <v>2459</v>
      </c>
      <c r="J679" t="s">
        <v>2460</v>
      </c>
      <c r="K679" t="s">
        <v>63</v>
      </c>
      <c r="L679" t="s">
        <v>29</v>
      </c>
      <c r="M679" t="s">
        <v>2461</v>
      </c>
      <c r="N679" t="s">
        <v>31</v>
      </c>
      <c r="U679" t="s">
        <v>63</v>
      </c>
    </row>
    <row r="680" spans="1:21" x14ac:dyDescent="0.25">
      <c r="A680">
        <v>678</v>
      </c>
      <c r="B680" t="s">
        <v>2462</v>
      </c>
      <c r="C680">
        <v>63</v>
      </c>
      <c r="D680" t="s">
        <v>15</v>
      </c>
      <c r="E680" t="s">
        <v>25</v>
      </c>
      <c r="F680" t="s">
        <v>2458</v>
      </c>
      <c r="G680">
        <v>1</v>
      </c>
      <c r="H680">
        <v>2015</v>
      </c>
      <c r="I680" t="s">
        <v>2463</v>
      </c>
      <c r="J680" t="s">
        <v>260</v>
      </c>
      <c r="K680" t="s">
        <v>122</v>
      </c>
      <c r="L680" t="s">
        <v>29</v>
      </c>
      <c r="M680" t="s">
        <v>261</v>
      </c>
      <c r="N680" t="s">
        <v>108</v>
      </c>
      <c r="U680" t="s">
        <v>122</v>
      </c>
    </row>
    <row r="681" spans="1:21" x14ac:dyDescent="0.25">
      <c r="A681">
        <v>681</v>
      </c>
      <c r="B681" t="s">
        <v>2464</v>
      </c>
      <c r="C681">
        <v>48</v>
      </c>
      <c r="D681" t="s">
        <v>15</v>
      </c>
      <c r="E681" t="s">
        <v>25</v>
      </c>
      <c r="F681" t="s">
        <v>2458</v>
      </c>
      <c r="G681">
        <v>1</v>
      </c>
      <c r="H681">
        <v>2015</v>
      </c>
      <c r="I681" t="s">
        <v>2465</v>
      </c>
      <c r="J681" t="s">
        <v>521</v>
      </c>
      <c r="K681" t="s">
        <v>122</v>
      </c>
      <c r="L681" t="s">
        <v>21</v>
      </c>
      <c r="M681" t="s">
        <v>2466</v>
      </c>
      <c r="N681" t="s">
        <v>23</v>
      </c>
      <c r="U681" t="s">
        <v>122</v>
      </c>
    </row>
    <row r="682" spans="1:21" x14ac:dyDescent="0.25">
      <c r="A682">
        <v>677</v>
      </c>
      <c r="B682" t="s">
        <v>2467</v>
      </c>
      <c r="C682">
        <v>52</v>
      </c>
      <c r="D682" t="s">
        <v>15</v>
      </c>
      <c r="E682" t="s">
        <v>237</v>
      </c>
      <c r="F682" t="s">
        <v>2458</v>
      </c>
      <c r="G682">
        <v>1</v>
      </c>
      <c r="H682">
        <v>2015</v>
      </c>
      <c r="I682" t="s">
        <v>2468</v>
      </c>
      <c r="J682" t="s">
        <v>2469</v>
      </c>
      <c r="K682" t="s">
        <v>897</v>
      </c>
      <c r="L682" t="s">
        <v>29</v>
      </c>
      <c r="M682" t="s">
        <v>2470</v>
      </c>
      <c r="N682" t="s">
        <v>31</v>
      </c>
      <c r="U682" t="s">
        <v>897</v>
      </c>
    </row>
    <row r="683" spans="1:21" x14ac:dyDescent="0.25">
      <c r="A683">
        <v>682</v>
      </c>
      <c r="B683" t="s">
        <v>2471</v>
      </c>
      <c r="C683">
        <v>49</v>
      </c>
      <c r="D683" t="s">
        <v>15</v>
      </c>
      <c r="E683" t="s">
        <v>16</v>
      </c>
      <c r="F683" t="s">
        <v>2458</v>
      </c>
      <c r="G683">
        <v>3</v>
      </c>
      <c r="H683">
        <v>2015</v>
      </c>
      <c r="I683" t="s">
        <v>2472</v>
      </c>
      <c r="J683" t="s">
        <v>442</v>
      </c>
      <c r="K683" t="s">
        <v>53</v>
      </c>
      <c r="L683" t="s">
        <v>29</v>
      </c>
      <c r="M683" t="s">
        <v>1826</v>
      </c>
      <c r="N683" t="s">
        <v>31</v>
      </c>
      <c r="U683" t="s">
        <v>53</v>
      </c>
    </row>
    <row r="684" spans="1:21" x14ac:dyDescent="0.25">
      <c r="A684">
        <v>684</v>
      </c>
      <c r="B684" t="s">
        <v>2473</v>
      </c>
      <c r="C684">
        <v>35</v>
      </c>
      <c r="D684" t="s">
        <v>15</v>
      </c>
      <c r="E684" t="s">
        <v>25</v>
      </c>
      <c r="F684" t="s">
        <v>2458</v>
      </c>
      <c r="G684">
        <v>3</v>
      </c>
      <c r="H684">
        <v>2015</v>
      </c>
      <c r="I684" t="s">
        <v>2474</v>
      </c>
      <c r="J684" t="s">
        <v>2475</v>
      </c>
      <c r="K684" t="s">
        <v>222</v>
      </c>
      <c r="L684" t="s">
        <v>29</v>
      </c>
      <c r="M684" t="s">
        <v>2476</v>
      </c>
      <c r="N684" t="s">
        <v>55</v>
      </c>
      <c r="U684" t="s">
        <v>222</v>
      </c>
    </row>
    <row r="685" spans="1:21" x14ac:dyDescent="0.25">
      <c r="A685">
        <v>683</v>
      </c>
      <c r="B685" t="s">
        <v>2477</v>
      </c>
      <c r="C685">
        <v>18</v>
      </c>
      <c r="D685" t="s">
        <v>15</v>
      </c>
      <c r="E685" t="s">
        <v>25</v>
      </c>
      <c r="F685" t="s">
        <v>2458</v>
      </c>
      <c r="G685">
        <v>3</v>
      </c>
      <c r="H685">
        <v>2015</v>
      </c>
      <c r="I685" t="s">
        <v>2478</v>
      </c>
      <c r="J685" t="s">
        <v>2479</v>
      </c>
      <c r="K685" t="s">
        <v>74</v>
      </c>
      <c r="L685" t="s">
        <v>29</v>
      </c>
      <c r="M685" t="s">
        <v>2480</v>
      </c>
      <c r="N685" t="s">
        <v>31</v>
      </c>
      <c r="U685" t="s">
        <v>74</v>
      </c>
    </row>
    <row r="686" spans="1:21" x14ac:dyDescent="0.25">
      <c r="A686">
        <v>685</v>
      </c>
      <c r="B686" t="s">
        <v>2481</v>
      </c>
      <c r="C686">
        <v>71</v>
      </c>
      <c r="D686" t="s">
        <v>15</v>
      </c>
      <c r="E686" t="s">
        <v>25</v>
      </c>
      <c r="F686" t="s">
        <v>2458</v>
      </c>
      <c r="G686">
        <v>3</v>
      </c>
      <c r="H686">
        <v>2015</v>
      </c>
      <c r="I686" t="s">
        <v>2482</v>
      </c>
      <c r="J686" t="s">
        <v>2483</v>
      </c>
      <c r="K686" t="s">
        <v>209</v>
      </c>
      <c r="L686" t="s">
        <v>29</v>
      </c>
      <c r="M686" t="s">
        <v>2484</v>
      </c>
      <c r="N686" t="s">
        <v>31</v>
      </c>
      <c r="U686" t="s">
        <v>209</v>
      </c>
    </row>
    <row r="687" spans="1:21" x14ac:dyDescent="0.25">
      <c r="A687">
        <v>686</v>
      </c>
      <c r="B687" t="s">
        <v>2485</v>
      </c>
      <c r="C687">
        <v>55</v>
      </c>
      <c r="D687" t="s">
        <v>15</v>
      </c>
      <c r="E687" t="s">
        <v>45</v>
      </c>
      <c r="F687" t="s">
        <v>2458</v>
      </c>
      <c r="G687">
        <v>4</v>
      </c>
      <c r="H687">
        <v>2015</v>
      </c>
      <c r="I687" t="s">
        <v>2486</v>
      </c>
      <c r="J687" t="s">
        <v>2487</v>
      </c>
      <c r="K687" t="s">
        <v>53</v>
      </c>
      <c r="L687" t="s">
        <v>29</v>
      </c>
      <c r="M687" t="s">
        <v>2488</v>
      </c>
      <c r="N687" t="s">
        <v>237</v>
      </c>
      <c r="U687" t="s">
        <v>53</v>
      </c>
    </row>
    <row r="688" spans="1:21" x14ac:dyDescent="0.25">
      <c r="A688">
        <v>693</v>
      </c>
      <c r="B688" t="s">
        <v>2489</v>
      </c>
      <c r="C688">
        <v>31</v>
      </c>
      <c r="D688" t="s">
        <v>15</v>
      </c>
      <c r="E688" t="s">
        <v>16</v>
      </c>
      <c r="F688" t="s">
        <v>2458</v>
      </c>
      <c r="G688">
        <v>4</v>
      </c>
      <c r="H688">
        <v>2015</v>
      </c>
      <c r="I688" t="s">
        <v>2490</v>
      </c>
      <c r="J688" t="s">
        <v>2491</v>
      </c>
      <c r="K688" t="s">
        <v>106</v>
      </c>
      <c r="L688" t="s">
        <v>29</v>
      </c>
      <c r="M688" t="s">
        <v>2492</v>
      </c>
      <c r="N688" t="s">
        <v>70</v>
      </c>
      <c r="U688" t="s">
        <v>106</v>
      </c>
    </row>
    <row r="689" spans="1:21" x14ac:dyDescent="0.25">
      <c r="A689">
        <v>691</v>
      </c>
      <c r="B689" t="s">
        <v>2493</v>
      </c>
      <c r="C689">
        <v>39</v>
      </c>
      <c r="D689" t="s">
        <v>15</v>
      </c>
      <c r="E689" t="s">
        <v>16</v>
      </c>
      <c r="F689" t="s">
        <v>2458</v>
      </c>
      <c r="G689">
        <v>5</v>
      </c>
      <c r="H689">
        <v>2015</v>
      </c>
      <c r="I689" t="s">
        <v>2494</v>
      </c>
      <c r="J689" t="s">
        <v>2495</v>
      </c>
      <c r="K689" t="s">
        <v>41</v>
      </c>
      <c r="L689" t="s">
        <v>29</v>
      </c>
      <c r="M689" t="s">
        <v>2496</v>
      </c>
      <c r="N689" t="s">
        <v>31</v>
      </c>
      <c r="U689" t="s">
        <v>41</v>
      </c>
    </row>
    <row r="690" spans="1:21" x14ac:dyDescent="0.25">
      <c r="A690">
        <v>692</v>
      </c>
      <c r="B690" t="s">
        <v>2497</v>
      </c>
      <c r="C690">
        <v>18</v>
      </c>
      <c r="D690" t="s">
        <v>15</v>
      </c>
      <c r="E690" t="s">
        <v>25</v>
      </c>
      <c r="F690" t="s">
        <v>2458</v>
      </c>
      <c r="G690">
        <v>5</v>
      </c>
      <c r="H690">
        <v>2015</v>
      </c>
      <c r="I690" t="s">
        <v>2498</v>
      </c>
      <c r="J690" t="s">
        <v>1910</v>
      </c>
      <c r="K690" t="s">
        <v>248</v>
      </c>
      <c r="L690" t="s">
        <v>29</v>
      </c>
      <c r="M690" t="s">
        <v>1911</v>
      </c>
      <c r="N690" t="s">
        <v>80</v>
      </c>
      <c r="U690" t="s">
        <v>248</v>
      </c>
    </row>
    <row r="691" spans="1:21" x14ac:dyDescent="0.25">
      <c r="A691">
        <v>687</v>
      </c>
      <c r="B691" t="s">
        <v>2499</v>
      </c>
      <c r="C691">
        <v>29</v>
      </c>
      <c r="D691" t="s">
        <v>15</v>
      </c>
      <c r="E691" t="s">
        <v>45</v>
      </c>
      <c r="F691" t="s">
        <v>2458</v>
      </c>
      <c r="G691">
        <v>5</v>
      </c>
      <c r="H691">
        <v>2015</v>
      </c>
      <c r="I691" t="s">
        <v>2500</v>
      </c>
      <c r="J691" t="s">
        <v>438</v>
      </c>
      <c r="K691" t="s">
        <v>474</v>
      </c>
      <c r="L691" t="s">
        <v>29</v>
      </c>
      <c r="M691" t="s">
        <v>2501</v>
      </c>
      <c r="N691" t="s">
        <v>55</v>
      </c>
      <c r="U691" t="s">
        <v>474</v>
      </c>
    </row>
    <row r="692" spans="1:21" x14ac:dyDescent="0.25">
      <c r="A692">
        <v>688</v>
      </c>
      <c r="B692" t="s">
        <v>2502</v>
      </c>
      <c r="C692">
        <v>20</v>
      </c>
      <c r="D692" t="s">
        <v>15</v>
      </c>
      <c r="E692" t="s">
        <v>16</v>
      </c>
      <c r="F692" t="s">
        <v>2458</v>
      </c>
      <c r="G692">
        <v>5</v>
      </c>
      <c r="H692">
        <v>2015</v>
      </c>
      <c r="I692" t="s">
        <v>2503</v>
      </c>
      <c r="J692" t="s">
        <v>2504</v>
      </c>
      <c r="K692" t="s">
        <v>209</v>
      </c>
      <c r="L692" t="s">
        <v>29</v>
      </c>
      <c r="M692" t="s">
        <v>2505</v>
      </c>
      <c r="N692" t="s">
        <v>31</v>
      </c>
      <c r="U692" t="s">
        <v>209</v>
      </c>
    </row>
    <row r="693" spans="1:21" x14ac:dyDescent="0.25">
      <c r="A693">
        <v>690</v>
      </c>
      <c r="B693" t="s">
        <v>2506</v>
      </c>
      <c r="C693">
        <v>40</v>
      </c>
      <c r="D693" t="s">
        <v>15</v>
      </c>
      <c r="E693" t="s">
        <v>25</v>
      </c>
      <c r="F693" t="s">
        <v>2458</v>
      </c>
      <c r="G693">
        <v>5</v>
      </c>
      <c r="H693">
        <v>2015</v>
      </c>
      <c r="I693" t="s">
        <v>2507</v>
      </c>
      <c r="J693" t="s">
        <v>1576</v>
      </c>
      <c r="K693" t="s">
        <v>36</v>
      </c>
      <c r="L693" t="s">
        <v>29</v>
      </c>
      <c r="M693" t="s">
        <v>1577</v>
      </c>
      <c r="N693" t="s">
        <v>31</v>
      </c>
      <c r="U693" t="s">
        <v>36</v>
      </c>
    </row>
    <row r="694" spans="1:21" x14ac:dyDescent="0.25">
      <c r="A694">
        <v>689</v>
      </c>
      <c r="B694" t="s">
        <v>2508</v>
      </c>
      <c r="C694">
        <v>51</v>
      </c>
      <c r="D694" t="s">
        <v>15</v>
      </c>
      <c r="E694" t="s">
        <v>25</v>
      </c>
      <c r="F694" t="s">
        <v>2458</v>
      </c>
      <c r="G694">
        <v>5</v>
      </c>
      <c r="H694">
        <v>2015</v>
      </c>
      <c r="I694" t="s">
        <v>2509</v>
      </c>
      <c r="J694" t="s">
        <v>2510</v>
      </c>
      <c r="K694" t="s">
        <v>678</v>
      </c>
      <c r="L694" t="s">
        <v>29</v>
      </c>
      <c r="M694" t="s">
        <v>2511</v>
      </c>
      <c r="N694" t="s">
        <v>80</v>
      </c>
      <c r="U694" t="s">
        <v>678</v>
      </c>
    </row>
    <row r="695" spans="1:21" x14ac:dyDescent="0.25">
      <c r="A695">
        <v>698</v>
      </c>
      <c r="B695" t="s">
        <v>2512</v>
      </c>
      <c r="C695">
        <v>30</v>
      </c>
      <c r="D695" t="s">
        <v>15</v>
      </c>
      <c r="E695" t="s">
        <v>25</v>
      </c>
      <c r="F695" t="s">
        <v>2458</v>
      </c>
      <c r="G695">
        <v>7</v>
      </c>
      <c r="H695">
        <v>2015</v>
      </c>
      <c r="I695" t="s">
        <v>2513</v>
      </c>
      <c r="J695" t="s">
        <v>2514</v>
      </c>
      <c r="K695" t="s">
        <v>53</v>
      </c>
      <c r="L695" t="s">
        <v>29</v>
      </c>
      <c r="M695" t="s">
        <v>2515</v>
      </c>
      <c r="N695" t="s">
        <v>55</v>
      </c>
      <c r="U695" t="s">
        <v>53</v>
      </c>
    </row>
    <row r="696" spans="1:21" x14ac:dyDescent="0.25">
      <c r="A696">
        <v>701</v>
      </c>
      <c r="B696" t="s">
        <v>2516</v>
      </c>
      <c r="C696">
        <v>28</v>
      </c>
      <c r="D696" t="s">
        <v>15</v>
      </c>
      <c r="E696" t="s">
        <v>16</v>
      </c>
      <c r="F696" t="s">
        <v>2458</v>
      </c>
      <c r="G696">
        <v>7</v>
      </c>
      <c r="H696">
        <v>2015</v>
      </c>
      <c r="I696" t="s">
        <v>2517</v>
      </c>
      <c r="J696" t="s">
        <v>1408</v>
      </c>
      <c r="K696" t="s">
        <v>53</v>
      </c>
      <c r="L696" t="s">
        <v>29</v>
      </c>
      <c r="M696" t="s">
        <v>1409</v>
      </c>
      <c r="N696" t="s">
        <v>80</v>
      </c>
      <c r="U696" t="s">
        <v>53</v>
      </c>
    </row>
    <row r="697" spans="1:21" x14ac:dyDescent="0.25">
      <c r="A697">
        <v>703</v>
      </c>
      <c r="B697" t="s">
        <v>2518</v>
      </c>
      <c r="C697">
        <v>26</v>
      </c>
      <c r="D697" t="s">
        <v>15</v>
      </c>
      <c r="E697" t="s">
        <v>25</v>
      </c>
      <c r="F697" t="s">
        <v>2458</v>
      </c>
      <c r="G697">
        <v>7</v>
      </c>
      <c r="H697">
        <v>2015</v>
      </c>
      <c r="I697" t="s">
        <v>2519</v>
      </c>
      <c r="J697" t="s">
        <v>2520</v>
      </c>
      <c r="K697" t="s">
        <v>910</v>
      </c>
      <c r="L697" t="s">
        <v>84</v>
      </c>
      <c r="M697" t="s">
        <v>2521</v>
      </c>
      <c r="N697" t="s">
        <v>23</v>
      </c>
      <c r="U697" t="s">
        <v>910</v>
      </c>
    </row>
    <row r="698" spans="1:21" x14ac:dyDescent="0.25">
      <c r="A698">
        <v>1028</v>
      </c>
      <c r="B698" t="s">
        <v>2522</v>
      </c>
      <c r="C698">
        <v>22</v>
      </c>
      <c r="D698" t="s">
        <v>15</v>
      </c>
      <c r="E698" t="s">
        <v>16</v>
      </c>
      <c r="F698" t="s">
        <v>2458</v>
      </c>
      <c r="G698">
        <v>6</v>
      </c>
      <c r="H698">
        <v>2015</v>
      </c>
      <c r="I698" t="s">
        <v>2523</v>
      </c>
      <c r="J698" t="s">
        <v>469</v>
      </c>
      <c r="K698" t="s">
        <v>322</v>
      </c>
      <c r="L698" t="s">
        <v>21</v>
      </c>
      <c r="M698" t="s">
        <v>470</v>
      </c>
      <c r="N698" t="s">
        <v>31</v>
      </c>
      <c r="U698" t="s">
        <v>322</v>
      </c>
    </row>
    <row r="699" spans="1:21" x14ac:dyDescent="0.25">
      <c r="A699">
        <v>694</v>
      </c>
      <c r="B699" t="s">
        <v>2524</v>
      </c>
      <c r="C699">
        <v>33</v>
      </c>
      <c r="D699" t="s">
        <v>15</v>
      </c>
      <c r="E699" t="s">
        <v>16</v>
      </c>
      <c r="F699" t="s">
        <v>2458</v>
      </c>
      <c r="G699">
        <v>6</v>
      </c>
      <c r="H699">
        <v>2015</v>
      </c>
      <c r="I699" t="s">
        <v>2525</v>
      </c>
      <c r="J699" t="s">
        <v>2526</v>
      </c>
      <c r="K699" t="s">
        <v>20</v>
      </c>
      <c r="L699" t="s">
        <v>84</v>
      </c>
      <c r="M699" t="s">
        <v>820</v>
      </c>
      <c r="N699" t="s">
        <v>23</v>
      </c>
      <c r="U699" t="s">
        <v>20</v>
      </c>
    </row>
    <row r="700" spans="1:21" x14ac:dyDescent="0.25">
      <c r="A700">
        <v>695</v>
      </c>
      <c r="B700" t="s">
        <v>2527</v>
      </c>
      <c r="C700">
        <v>42</v>
      </c>
      <c r="D700" t="s">
        <v>15</v>
      </c>
      <c r="E700" t="s">
        <v>45</v>
      </c>
      <c r="F700" t="s">
        <v>2458</v>
      </c>
      <c r="G700">
        <v>6</v>
      </c>
      <c r="H700">
        <v>2015</v>
      </c>
      <c r="I700" t="s">
        <v>2528</v>
      </c>
      <c r="J700" t="s">
        <v>2529</v>
      </c>
      <c r="K700" t="s">
        <v>248</v>
      </c>
      <c r="L700" t="s">
        <v>29</v>
      </c>
      <c r="M700" t="s">
        <v>2530</v>
      </c>
      <c r="N700" t="s">
        <v>80</v>
      </c>
      <c r="U700" t="s">
        <v>248</v>
      </c>
    </row>
    <row r="701" spans="1:21" x14ac:dyDescent="0.25">
      <c r="A701">
        <v>704</v>
      </c>
      <c r="B701" t="s">
        <v>2531</v>
      </c>
      <c r="C701">
        <v>53</v>
      </c>
      <c r="D701" t="s">
        <v>15</v>
      </c>
      <c r="E701" t="s">
        <v>25</v>
      </c>
      <c r="F701" t="s">
        <v>2458</v>
      </c>
      <c r="G701">
        <v>7</v>
      </c>
      <c r="H701">
        <v>2015</v>
      </c>
      <c r="I701" t="s">
        <v>2532</v>
      </c>
      <c r="J701" t="s">
        <v>2533</v>
      </c>
      <c r="K701" t="s">
        <v>137</v>
      </c>
      <c r="L701" t="s">
        <v>29</v>
      </c>
      <c r="M701" t="s">
        <v>2534</v>
      </c>
      <c r="N701" t="s">
        <v>108</v>
      </c>
      <c r="U701" t="s">
        <v>137</v>
      </c>
    </row>
    <row r="702" spans="1:21" x14ac:dyDescent="0.25">
      <c r="A702">
        <v>699</v>
      </c>
      <c r="B702" t="s">
        <v>2535</v>
      </c>
      <c r="C702">
        <v>24</v>
      </c>
      <c r="D702" t="s">
        <v>15</v>
      </c>
      <c r="E702" t="s">
        <v>45</v>
      </c>
      <c r="F702" t="s">
        <v>2458</v>
      </c>
      <c r="G702">
        <v>7</v>
      </c>
      <c r="H702">
        <v>2015</v>
      </c>
      <c r="I702" t="s">
        <v>2536</v>
      </c>
      <c r="J702" t="s">
        <v>162</v>
      </c>
      <c r="K702" t="s">
        <v>163</v>
      </c>
      <c r="L702" t="s">
        <v>29</v>
      </c>
      <c r="M702" t="s">
        <v>2537</v>
      </c>
      <c r="N702" t="s">
        <v>70</v>
      </c>
      <c r="U702" t="s">
        <v>163</v>
      </c>
    </row>
    <row r="703" spans="1:21" x14ac:dyDescent="0.25">
      <c r="A703">
        <v>700</v>
      </c>
      <c r="B703" t="s">
        <v>2538</v>
      </c>
      <c r="C703">
        <v>19</v>
      </c>
      <c r="D703" t="s">
        <v>15</v>
      </c>
      <c r="E703" t="s">
        <v>16</v>
      </c>
      <c r="F703" t="s">
        <v>2458</v>
      </c>
      <c r="G703">
        <v>7</v>
      </c>
      <c r="H703">
        <v>2015</v>
      </c>
      <c r="I703" t="s">
        <v>2539</v>
      </c>
      <c r="J703" t="s">
        <v>879</v>
      </c>
      <c r="K703" t="s">
        <v>122</v>
      </c>
      <c r="L703" t="s">
        <v>29</v>
      </c>
      <c r="M703" t="s">
        <v>880</v>
      </c>
      <c r="N703" t="s">
        <v>23</v>
      </c>
      <c r="U703" t="s">
        <v>122</v>
      </c>
    </row>
    <row r="704" spans="1:21" x14ac:dyDescent="0.25">
      <c r="A704">
        <v>706</v>
      </c>
      <c r="B704" t="s">
        <v>2540</v>
      </c>
      <c r="C704">
        <v>58</v>
      </c>
      <c r="D704" t="s">
        <v>15</v>
      </c>
      <c r="E704" t="s">
        <v>25</v>
      </c>
      <c r="F704" t="s">
        <v>2458</v>
      </c>
      <c r="G704">
        <v>8</v>
      </c>
      <c r="H704">
        <v>2015</v>
      </c>
      <c r="I704" t="s">
        <v>2541</v>
      </c>
      <c r="J704" t="s">
        <v>501</v>
      </c>
      <c r="K704" t="s">
        <v>502</v>
      </c>
      <c r="L704" t="s">
        <v>29</v>
      </c>
      <c r="M704" t="s">
        <v>925</v>
      </c>
      <c r="N704" t="s">
        <v>31</v>
      </c>
      <c r="U704" t="s">
        <v>502</v>
      </c>
    </row>
    <row r="705" spans="1:21" x14ac:dyDescent="0.25">
      <c r="A705">
        <v>708</v>
      </c>
      <c r="B705" t="s">
        <v>2542</v>
      </c>
      <c r="C705">
        <v>25</v>
      </c>
      <c r="D705" t="s">
        <v>15</v>
      </c>
      <c r="E705" t="s">
        <v>16</v>
      </c>
      <c r="F705" t="s">
        <v>2458</v>
      </c>
      <c r="G705">
        <v>8</v>
      </c>
      <c r="H705">
        <v>2015</v>
      </c>
      <c r="I705" t="s">
        <v>2543</v>
      </c>
      <c r="J705" t="s">
        <v>1922</v>
      </c>
      <c r="K705" t="s">
        <v>502</v>
      </c>
      <c r="L705" t="s">
        <v>29</v>
      </c>
      <c r="M705" t="s">
        <v>2544</v>
      </c>
      <c r="N705" t="s">
        <v>31</v>
      </c>
      <c r="U705" t="s">
        <v>502</v>
      </c>
    </row>
    <row r="706" spans="1:21" x14ac:dyDescent="0.25">
      <c r="A706">
        <v>702</v>
      </c>
      <c r="B706" t="s">
        <v>2545</v>
      </c>
      <c r="C706">
        <v>24</v>
      </c>
      <c r="D706" t="s">
        <v>15</v>
      </c>
      <c r="E706" t="s">
        <v>16</v>
      </c>
      <c r="F706" t="s">
        <v>2458</v>
      </c>
      <c r="G706">
        <v>8</v>
      </c>
      <c r="H706">
        <v>2015</v>
      </c>
      <c r="I706" t="s">
        <v>2546</v>
      </c>
      <c r="J706" t="s">
        <v>2547</v>
      </c>
      <c r="K706" t="s">
        <v>710</v>
      </c>
      <c r="L706" t="s">
        <v>29</v>
      </c>
      <c r="M706" t="s">
        <v>2548</v>
      </c>
      <c r="N706" t="s">
        <v>31</v>
      </c>
      <c r="U706" t="s">
        <v>710</v>
      </c>
    </row>
    <row r="707" spans="1:21" x14ac:dyDescent="0.25">
      <c r="A707">
        <v>705</v>
      </c>
      <c r="B707" t="s">
        <v>2549</v>
      </c>
      <c r="C707">
        <v>33</v>
      </c>
      <c r="D707" t="s">
        <v>15</v>
      </c>
      <c r="E707" t="s">
        <v>237</v>
      </c>
      <c r="F707" t="s">
        <v>2458</v>
      </c>
      <c r="G707">
        <v>8</v>
      </c>
      <c r="H707">
        <v>2015</v>
      </c>
      <c r="I707" t="s">
        <v>2550</v>
      </c>
      <c r="J707" t="s">
        <v>2551</v>
      </c>
      <c r="K707" t="s">
        <v>122</v>
      </c>
      <c r="L707" t="s">
        <v>29</v>
      </c>
      <c r="M707" t="s">
        <v>2552</v>
      </c>
      <c r="N707" t="s">
        <v>31</v>
      </c>
      <c r="U707" t="s">
        <v>122</v>
      </c>
    </row>
    <row r="708" spans="1:21" x14ac:dyDescent="0.25">
      <c r="A708">
        <v>707</v>
      </c>
      <c r="B708" t="s">
        <v>2553</v>
      </c>
      <c r="C708">
        <v>46</v>
      </c>
      <c r="D708" t="s">
        <v>15</v>
      </c>
      <c r="E708" t="s">
        <v>25</v>
      </c>
      <c r="F708" t="s">
        <v>2458</v>
      </c>
      <c r="G708">
        <v>8</v>
      </c>
      <c r="H708">
        <v>2015</v>
      </c>
      <c r="I708" t="s">
        <v>2554</v>
      </c>
      <c r="J708" t="s">
        <v>1594</v>
      </c>
      <c r="K708" t="s">
        <v>36</v>
      </c>
      <c r="L708" t="s">
        <v>29</v>
      </c>
      <c r="M708" t="s">
        <v>1595</v>
      </c>
      <c r="N708" t="s">
        <v>31</v>
      </c>
      <c r="U708" t="s">
        <v>36</v>
      </c>
    </row>
    <row r="709" spans="1:21" x14ac:dyDescent="0.25">
      <c r="A709">
        <v>711</v>
      </c>
      <c r="B709" t="s">
        <v>2555</v>
      </c>
      <c r="C709">
        <v>22</v>
      </c>
      <c r="D709" t="s">
        <v>15</v>
      </c>
      <c r="E709" t="s">
        <v>45</v>
      </c>
      <c r="F709" t="s">
        <v>2458</v>
      </c>
      <c r="G709">
        <v>9</v>
      </c>
      <c r="H709">
        <v>2015</v>
      </c>
      <c r="I709" t="s">
        <v>2556</v>
      </c>
      <c r="J709" t="s">
        <v>549</v>
      </c>
      <c r="K709" t="s">
        <v>53</v>
      </c>
      <c r="L709" t="s">
        <v>29</v>
      </c>
      <c r="M709" t="s">
        <v>550</v>
      </c>
      <c r="N709" t="s">
        <v>80</v>
      </c>
      <c r="U709" t="s">
        <v>53</v>
      </c>
    </row>
    <row r="710" spans="1:21" x14ac:dyDescent="0.25">
      <c r="A710">
        <v>709</v>
      </c>
      <c r="B710" t="s">
        <v>2557</v>
      </c>
      <c r="C710">
        <v>41</v>
      </c>
      <c r="D710" t="s">
        <v>15</v>
      </c>
      <c r="E710" t="s">
        <v>25</v>
      </c>
      <c r="F710" t="s">
        <v>2458</v>
      </c>
      <c r="G710">
        <v>9</v>
      </c>
      <c r="H710">
        <v>2015</v>
      </c>
      <c r="I710" t="s">
        <v>2558</v>
      </c>
      <c r="J710" t="s">
        <v>2559</v>
      </c>
      <c r="K710" t="s">
        <v>58</v>
      </c>
      <c r="L710" t="s">
        <v>29</v>
      </c>
      <c r="M710" t="s">
        <v>2560</v>
      </c>
      <c r="N710" t="s">
        <v>237</v>
      </c>
      <c r="U710" t="s">
        <v>58</v>
      </c>
    </row>
    <row r="711" spans="1:21" x14ac:dyDescent="0.25">
      <c r="A711">
        <v>712</v>
      </c>
      <c r="B711" t="s">
        <v>2561</v>
      </c>
      <c r="C711">
        <v>77</v>
      </c>
      <c r="D711" t="s">
        <v>15</v>
      </c>
      <c r="E711" t="s">
        <v>237</v>
      </c>
      <c r="F711" t="s">
        <v>2458</v>
      </c>
      <c r="G711">
        <v>9</v>
      </c>
      <c r="H711">
        <v>2015</v>
      </c>
      <c r="I711" t="s">
        <v>2562</v>
      </c>
      <c r="J711" t="s">
        <v>2563</v>
      </c>
      <c r="K711" t="s">
        <v>74</v>
      </c>
      <c r="L711" t="s">
        <v>29</v>
      </c>
      <c r="M711" t="s">
        <v>2564</v>
      </c>
      <c r="N711" t="s">
        <v>55</v>
      </c>
      <c r="U711" t="s">
        <v>74</v>
      </c>
    </row>
    <row r="712" spans="1:21" x14ac:dyDescent="0.25">
      <c r="A712">
        <v>713</v>
      </c>
      <c r="B712" t="s">
        <v>2565</v>
      </c>
      <c r="C712">
        <v>24</v>
      </c>
      <c r="D712" t="s">
        <v>15</v>
      </c>
      <c r="E712" t="s">
        <v>25</v>
      </c>
      <c r="F712" t="s">
        <v>2458</v>
      </c>
      <c r="G712">
        <v>10</v>
      </c>
      <c r="H712">
        <v>2015</v>
      </c>
      <c r="I712" t="s">
        <v>2566</v>
      </c>
      <c r="J712" t="s">
        <v>2567</v>
      </c>
      <c r="K712" t="s">
        <v>63</v>
      </c>
      <c r="L712" t="s">
        <v>29</v>
      </c>
      <c r="M712" t="s">
        <v>2568</v>
      </c>
      <c r="N712" t="s">
        <v>108</v>
      </c>
      <c r="U712" t="s">
        <v>63</v>
      </c>
    </row>
    <row r="713" spans="1:21" x14ac:dyDescent="0.25">
      <c r="A713">
        <v>710</v>
      </c>
      <c r="B713" t="s">
        <v>2569</v>
      </c>
      <c r="C713">
        <v>15</v>
      </c>
      <c r="D713" t="s">
        <v>15</v>
      </c>
      <c r="E713" t="s">
        <v>16</v>
      </c>
      <c r="F713" t="s">
        <v>2458</v>
      </c>
      <c r="G713">
        <v>10</v>
      </c>
      <c r="H713">
        <v>2015</v>
      </c>
      <c r="I713" t="s">
        <v>2570</v>
      </c>
      <c r="J713" t="s">
        <v>221</v>
      </c>
      <c r="K713" t="s">
        <v>222</v>
      </c>
      <c r="L713" t="s">
        <v>29</v>
      </c>
      <c r="M713" t="s">
        <v>223</v>
      </c>
      <c r="N713" t="s">
        <v>108</v>
      </c>
      <c r="U713" t="s">
        <v>222</v>
      </c>
    </row>
    <row r="714" spans="1:21" x14ac:dyDescent="0.25">
      <c r="A714">
        <v>715</v>
      </c>
      <c r="B714" t="s">
        <v>2571</v>
      </c>
      <c r="C714">
        <v>34</v>
      </c>
      <c r="D714" t="s">
        <v>15</v>
      </c>
      <c r="E714" t="s">
        <v>25</v>
      </c>
      <c r="F714" t="s">
        <v>2458</v>
      </c>
      <c r="G714">
        <v>11</v>
      </c>
      <c r="H714">
        <v>2015</v>
      </c>
      <c r="I714" t="s">
        <v>2572</v>
      </c>
      <c r="J714" t="s">
        <v>2573</v>
      </c>
      <c r="K714" t="s">
        <v>335</v>
      </c>
      <c r="L714" t="s">
        <v>29</v>
      </c>
      <c r="M714" t="s">
        <v>2574</v>
      </c>
      <c r="N714" t="s">
        <v>31</v>
      </c>
      <c r="U714" t="s">
        <v>335</v>
      </c>
    </row>
    <row r="715" spans="1:21" x14ac:dyDescent="0.25">
      <c r="A715">
        <v>716</v>
      </c>
      <c r="B715" t="s">
        <v>2575</v>
      </c>
      <c r="C715">
        <v>48</v>
      </c>
      <c r="D715" t="s">
        <v>15</v>
      </c>
      <c r="E715" t="s">
        <v>25</v>
      </c>
      <c r="F715" t="s">
        <v>2458</v>
      </c>
      <c r="G715">
        <v>11</v>
      </c>
      <c r="H715">
        <v>2015</v>
      </c>
      <c r="I715" t="s">
        <v>2576</v>
      </c>
      <c r="J715" t="s">
        <v>478</v>
      </c>
      <c r="K715" t="s">
        <v>122</v>
      </c>
      <c r="L715" t="s">
        <v>29</v>
      </c>
      <c r="M715" t="s">
        <v>2577</v>
      </c>
      <c r="N715" t="s">
        <v>80</v>
      </c>
      <c r="U715" t="s">
        <v>122</v>
      </c>
    </row>
    <row r="716" spans="1:21" x14ac:dyDescent="0.25">
      <c r="A716">
        <v>720</v>
      </c>
      <c r="B716" t="s">
        <v>2578</v>
      </c>
      <c r="C716">
        <v>24</v>
      </c>
      <c r="D716" t="s">
        <v>15</v>
      </c>
      <c r="E716" t="s">
        <v>25</v>
      </c>
      <c r="F716" t="s">
        <v>2458</v>
      </c>
      <c r="G716">
        <v>11</v>
      </c>
      <c r="H716">
        <v>2015</v>
      </c>
      <c r="I716" t="s">
        <v>2579</v>
      </c>
      <c r="J716" t="s">
        <v>2580</v>
      </c>
      <c r="K716" t="s">
        <v>122</v>
      </c>
      <c r="L716" t="s">
        <v>29</v>
      </c>
      <c r="M716" t="s">
        <v>2581</v>
      </c>
      <c r="N716" t="s">
        <v>31</v>
      </c>
      <c r="U716" t="s">
        <v>122</v>
      </c>
    </row>
    <row r="717" spans="1:21" x14ac:dyDescent="0.25">
      <c r="A717">
        <v>717</v>
      </c>
      <c r="B717" t="s">
        <v>2582</v>
      </c>
      <c r="C717">
        <v>24</v>
      </c>
      <c r="D717" t="s">
        <v>15</v>
      </c>
      <c r="E717" t="s">
        <v>16</v>
      </c>
      <c r="F717" t="s">
        <v>2458</v>
      </c>
      <c r="G717">
        <v>12</v>
      </c>
      <c r="H717">
        <v>2015</v>
      </c>
      <c r="I717" t="s">
        <v>2583</v>
      </c>
      <c r="J717" t="s">
        <v>442</v>
      </c>
      <c r="K717" t="s">
        <v>53</v>
      </c>
      <c r="L717" t="s">
        <v>29</v>
      </c>
      <c r="M717" t="s">
        <v>1826</v>
      </c>
      <c r="N717" t="s">
        <v>31</v>
      </c>
      <c r="U717" t="s">
        <v>53</v>
      </c>
    </row>
    <row r="718" spans="1:21" x14ac:dyDescent="0.25">
      <c r="A718">
        <v>718</v>
      </c>
      <c r="B718" t="s">
        <v>2584</v>
      </c>
      <c r="C718">
        <v>30</v>
      </c>
      <c r="D718" t="s">
        <v>87</v>
      </c>
      <c r="E718" t="s">
        <v>16</v>
      </c>
      <c r="F718" t="s">
        <v>2458</v>
      </c>
      <c r="G718">
        <v>12</v>
      </c>
      <c r="H718">
        <v>2015</v>
      </c>
      <c r="I718" t="s">
        <v>2585</v>
      </c>
      <c r="J718" t="s">
        <v>83</v>
      </c>
      <c r="K718" t="s">
        <v>53</v>
      </c>
      <c r="L718" t="s">
        <v>29</v>
      </c>
      <c r="M718" t="s">
        <v>268</v>
      </c>
      <c r="N718" t="s">
        <v>80</v>
      </c>
      <c r="U718" t="s">
        <v>53</v>
      </c>
    </row>
    <row r="719" spans="1:21" x14ac:dyDescent="0.25">
      <c r="A719">
        <v>719</v>
      </c>
      <c r="B719" t="s">
        <v>2586</v>
      </c>
      <c r="C719">
        <v>27</v>
      </c>
      <c r="D719" t="s">
        <v>15</v>
      </c>
      <c r="E719" t="s">
        <v>45</v>
      </c>
      <c r="F719" t="s">
        <v>2458</v>
      </c>
      <c r="G719">
        <v>12</v>
      </c>
      <c r="H719">
        <v>2015</v>
      </c>
      <c r="I719" t="s">
        <v>2587</v>
      </c>
      <c r="J719" t="s">
        <v>292</v>
      </c>
      <c r="K719" t="s">
        <v>53</v>
      </c>
      <c r="L719" t="s">
        <v>29</v>
      </c>
      <c r="M719" t="s">
        <v>293</v>
      </c>
      <c r="N719" t="s">
        <v>31</v>
      </c>
      <c r="U719" t="s">
        <v>53</v>
      </c>
    </row>
    <row r="720" spans="1:21" x14ac:dyDescent="0.25">
      <c r="A720">
        <v>721</v>
      </c>
      <c r="B720" t="s">
        <v>2588</v>
      </c>
      <c r="C720">
        <v>49</v>
      </c>
      <c r="D720" t="s">
        <v>15</v>
      </c>
      <c r="E720" t="s">
        <v>25</v>
      </c>
      <c r="F720" t="s">
        <v>2458</v>
      </c>
      <c r="G720">
        <v>12</v>
      </c>
      <c r="H720">
        <v>2015</v>
      </c>
      <c r="I720" t="s">
        <v>2589</v>
      </c>
      <c r="J720" t="s">
        <v>1956</v>
      </c>
      <c r="K720" t="s">
        <v>172</v>
      </c>
      <c r="L720" t="s">
        <v>29</v>
      </c>
      <c r="M720" t="s">
        <v>2590</v>
      </c>
      <c r="N720" t="s">
        <v>237</v>
      </c>
      <c r="U720" t="s">
        <v>172</v>
      </c>
    </row>
    <row r="721" spans="1:21" x14ac:dyDescent="0.25">
      <c r="A721">
        <v>722</v>
      </c>
      <c r="B721" t="s">
        <v>2591</v>
      </c>
      <c r="C721">
        <v>27</v>
      </c>
      <c r="D721" t="s">
        <v>15</v>
      </c>
      <c r="E721" t="s">
        <v>16</v>
      </c>
      <c r="F721" t="s">
        <v>2458</v>
      </c>
      <c r="G721">
        <v>12</v>
      </c>
      <c r="H721">
        <v>2015</v>
      </c>
      <c r="I721" t="s">
        <v>2592</v>
      </c>
      <c r="J721" t="s">
        <v>2593</v>
      </c>
      <c r="K721" t="s">
        <v>117</v>
      </c>
      <c r="L721" t="s">
        <v>29</v>
      </c>
      <c r="M721" t="s">
        <v>2594</v>
      </c>
      <c r="N721" t="s">
        <v>31</v>
      </c>
      <c r="U721" t="s">
        <v>117</v>
      </c>
    </row>
    <row r="722" spans="1:21" x14ac:dyDescent="0.25">
      <c r="A722">
        <v>727</v>
      </c>
      <c r="B722" t="s">
        <v>2595</v>
      </c>
      <c r="C722">
        <v>23</v>
      </c>
      <c r="D722" t="s">
        <v>15</v>
      </c>
      <c r="E722" t="s">
        <v>16</v>
      </c>
      <c r="F722" t="s">
        <v>2458</v>
      </c>
      <c r="G722">
        <v>13</v>
      </c>
      <c r="H722">
        <v>2015</v>
      </c>
      <c r="I722" t="s">
        <v>2596</v>
      </c>
      <c r="J722" t="s">
        <v>1219</v>
      </c>
      <c r="K722" t="s">
        <v>53</v>
      </c>
      <c r="L722" t="s">
        <v>29</v>
      </c>
      <c r="M722" t="s">
        <v>1220</v>
      </c>
      <c r="N722" t="s">
        <v>31</v>
      </c>
      <c r="U722" t="s">
        <v>53</v>
      </c>
    </row>
    <row r="723" spans="1:21" x14ac:dyDescent="0.25">
      <c r="A723">
        <v>733</v>
      </c>
      <c r="B723" t="s">
        <v>2597</v>
      </c>
      <c r="C723">
        <v>53</v>
      </c>
      <c r="D723" t="s">
        <v>15</v>
      </c>
      <c r="E723" t="s">
        <v>25</v>
      </c>
      <c r="F723" t="s">
        <v>2458</v>
      </c>
      <c r="G723">
        <v>14</v>
      </c>
      <c r="H723">
        <v>2015</v>
      </c>
      <c r="I723" t="s">
        <v>2598</v>
      </c>
      <c r="J723" t="s">
        <v>2599</v>
      </c>
      <c r="K723" t="s">
        <v>910</v>
      </c>
      <c r="L723" t="s">
        <v>29</v>
      </c>
      <c r="M723" t="s">
        <v>2600</v>
      </c>
      <c r="N723" t="s">
        <v>80</v>
      </c>
      <c r="U723" t="s">
        <v>910</v>
      </c>
    </row>
    <row r="724" spans="1:21" x14ac:dyDescent="0.25">
      <c r="A724">
        <v>725</v>
      </c>
      <c r="B724" t="s">
        <v>2601</v>
      </c>
      <c r="C724">
        <v>30</v>
      </c>
      <c r="D724" t="s">
        <v>15</v>
      </c>
      <c r="E724" t="s">
        <v>16</v>
      </c>
      <c r="F724" t="s">
        <v>2458</v>
      </c>
      <c r="G724">
        <v>14</v>
      </c>
      <c r="H724">
        <v>2015</v>
      </c>
      <c r="I724" t="s">
        <v>2602</v>
      </c>
      <c r="J724" t="s">
        <v>2603</v>
      </c>
      <c r="K724" t="s">
        <v>340</v>
      </c>
      <c r="L724" t="s">
        <v>29</v>
      </c>
      <c r="M724" t="s">
        <v>2604</v>
      </c>
      <c r="N724" t="s">
        <v>23</v>
      </c>
      <c r="U724" t="s">
        <v>340</v>
      </c>
    </row>
    <row r="725" spans="1:21" x14ac:dyDescent="0.25">
      <c r="A725">
        <v>723</v>
      </c>
      <c r="B725" t="s">
        <v>2605</v>
      </c>
      <c r="C725">
        <v>38</v>
      </c>
      <c r="D725" t="s">
        <v>15</v>
      </c>
      <c r="E725" t="s">
        <v>16</v>
      </c>
      <c r="F725" t="s">
        <v>2458</v>
      </c>
      <c r="G725">
        <v>14</v>
      </c>
      <c r="H725">
        <v>2015</v>
      </c>
      <c r="I725" t="s">
        <v>2606</v>
      </c>
      <c r="J725" t="s">
        <v>1402</v>
      </c>
      <c r="K725" t="s">
        <v>196</v>
      </c>
      <c r="L725" t="s">
        <v>29</v>
      </c>
      <c r="M725" t="s">
        <v>1403</v>
      </c>
      <c r="N725" t="s">
        <v>31</v>
      </c>
      <c r="U725" t="s">
        <v>196</v>
      </c>
    </row>
    <row r="726" spans="1:21" x14ac:dyDescent="0.25">
      <c r="A726">
        <v>724</v>
      </c>
      <c r="B726" t="s">
        <v>2607</v>
      </c>
      <c r="C726">
        <v>26</v>
      </c>
      <c r="D726" t="s">
        <v>15</v>
      </c>
      <c r="E726" t="s">
        <v>45</v>
      </c>
      <c r="F726" t="s">
        <v>2458</v>
      </c>
      <c r="G726">
        <v>14</v>
      </c>
      <c r="H726">
        <v>2015</v>
      </c>
      <c r="I726" t="s">
        <v>2608</v>
      </c>
      <c r="J726" t="s">
        <v>2609</v>
      </c>
      <c r="K726" t="s">
        <v>122</v>
      </c>
      <c r="L726" t="s">
        <v>29</v>
      </c>
      <c r="M726" t="s">
        <v>2610</v>
      </c>
      <c r="N726" t="s">
        <v>31</v>
      </c>
      <c r="U726" t="s">
        <v>122</v>
      </c>
    </row>
    <row r="727" spans="1:21" x14ac:dyDescent="0.25">
      <c r="A727">
        <v>728</v>
      </c>
      <c r="B727" t="s">
        <v>2611</v>
      </c>
      <c r="C727">
        <v>34</v>
      </c>
      <c r="D727" t="s">
        <v>15</v>
      </c>
      <c r="E727" t="s">
        <v>25</v>
      </c>
      <c r="F727" t="s">
        <v>2458</v>
      </c>
      <c r="G727">
        <v>15</v>
      </c>
      <c r="H727">
        <v>2015</v>
      </c>
      <c r="I727" t="s">
        <v>2612</v>
      </c>
      <c r="J727" t="s">
        <v>2613</v>
      </c>
      <c r="K727" t="s">
        <v>53</v>
      </c>
      <c r="L727" t="s">
        <v>29</v>
      </c>
      <c r="M727" t="s">
        <v>353</v>
      </c>
      <c r="N727" t="s">
        <v>31</v>
      </c>
      <c r="U727" t="s">
        <v>53</v>
      </c>
    </row>
    <row r="728" spans="1:21" x14ac:dyDescent="0.25">
      <c r="A728">
        <v>730</v>
      </c>
      <c r="B728" t="s">
        <v>2614</v>
      </c>
      <c r="C728">
        <v>44</v>
      </c>
      <c r="D728" t="s">
        <v>15</v>
      </c>
      <c r="E728" t="s">
        <v>45</v>
      </c>
      <c r="F728" t="s">
        <v>2458</v>
      </c>
      <c r="G728">
        <v>15</v>
      </c>
      <c r="H728">
        <v>2015</v>
      </c>
      <c r="I728" t="s">
        <v>2615</v>
      </c>
      <c r="J728" t="s">
        <v>2616</v>
      </c>
      <c r="K728" t="s">
        <v>53</v>
      </c>
      <c r="L728" t="s">
        <v>84</v>
      </c>
      <c r="M728" t="s">
        <v>2617</v>
      </c>
      <c r="N728" t="s">
        <v>23</v>
      </c>
      <c r="U728" t="s">
        <v>53</v>
      </c>
    </row>
    <row r="729" spans="1:21" x14ac:dyDescent="0.25">
      <c r="A729">
        <v>726</v>
      </c>
      <c r="B729" t="s">
        <v>2618</v>
      </c>
      <c r="C729">
        <v>43</v>
      </c>
      <c r="D729" t="s">
        <v>15</v>
      </c>
      <c r="E729" t="s">
        <v>25</v>
      </c>
      <c r="F729" t="s">
        <v>2458</v>
      </c>
      <c r="G729">
        <v>15</v>
      </c>
      <c r="H729">
        <v>2015</v>
      </c>
      <c r="I729" t="s">
        <v>2619</v>
      </c>
      <c r="J729" t="s">
        <v>431</v>
      </c>
      <c r="K729" t="s">
        <v>222</v>
      </c>
      <c r="L729" t="s">
        <v>29</v>
      </c>
      <c r="M729" t="s">
        <v>2620</v>
      </c>
      <c r="N729" t="s">
        <v>23</v>
      </c>
      <c r="U729" t="s">
        <v>222</v>
      </c>
    </row>
    <row r="730" spans="1:21" x14ac:dyDescent="0.25">
      <c r="A730">
        <v>729</v>
      </c>
      <c r="B730" t="s">
        <v>2621</v>
      </c>
      <c r="C730">
        <v>30</v>
      </c>
      <c r="D730" t="s">
        <v>15</v>
      </c>
      <c r="E730" t="s">
        <v>25</v>
      </c>
      <c r="F730" t="s">
        <v>2458</v>
      </c>
      <c r="G730">
        <v>15</v>
      </c>
      <c r="H730">
        <v>2015</v>
      </c>
      <c r="I730" t="s">
        <v>2622</v>
      </c>
      <c r="J730" t="s">
        <v>2623</v>
      </c>
      <c r="K730" t="s">
        <v>163</v>
      </c>
      <c r="L730" t="s">
        <v>29</v>
      </c>
      <c r="M730" t="s">
        <v>2624</v>
      </c>
      <c r="N730" t="s">
        <v>31</v>
      </c>
      <c r="U730" t="s">
        <v>163</v>
      </c>
    </row>
    <row r="731" spans="1:21" x14ac:dyDescent="0.25">
      <c r="A731">
        <v>731</v>
      </c>
      <c r="B731" t="s">
        <v>2625</v>
      </c>
      <c r="C731">
        <v>29</v>
      </c>
      <c r="D731" t="s">
        <v>15</v>
      </c>
      <c r="E731" t="s">
        <v>45</v>
      </c>
      <c r="F731" t="s">
        <v>2458</v>
      </c>
      <c r="G731">
        <v>16</v>
      </c>
      <c r="H731">
        <v>2015</v>
      </c>
      <c r="I731" t="s">
        <v>2626</v>
      </c>
      <c r="J731" t="s">
        <v>549</v>
      </c>
      <c r="K731" t="s">
        <v>53</v>
      </c>
      <c r="L731" t="s">
        <v>29</v>
      </c>
      <c r="M731" t="s">
        <v>550</v>
      </c>
      <c r="N731" t="s">
        <v>31</v>
      </c>
      <c r="U731" t="s">
        <v>53</v>
      </c>
    </row>
    <row r="732" spans="1:21" x14ac:dyDescent="0.25">
      <c r="A732">
        <v>740</v>
      </c>
      <c r="B732" t="s">
        <v>2627</v>
      </c>
      <c r="C732">
        <v>23</v>
      </c>
      <c r="D732" t="s">
        <v>15</v>
      </c>
      <c r="E732" t="s">
        <v>45</v>
      </c>
      <c r="F732" t="s">
        <v>2458</v>
      </c>
      <c r="G732">
        <v>16</v>
      </c>
      <c r="H732">
        <v>2015</v>
      </c>
      <c r="I732" t="s">
        <v>2628</v>
      </c>
      <c r="J732" t="s">
        <v>2629</v>
      </c>
      <c r="K732" t="s">
        <v>53</v>
      </c>
      <c r="L732" t="s">
        <v>29</v>
      </c>
      <c r="M732" t="s">
        <v>1395</v>
      </c>
      <c r="N732" t="s">
        <v>237</v>
      </c>
      <c r="U732" t="s">
        <v>53</v>
      </c>
    </row>
    <row r="733" spans="1:21" x14ac:dyDescent="0.25">
      <c r="A733">
        <v>732</v>
      </c>
      <c r="B733" t="s">
        <v>2630</v>
      </c>
      <c r="C733">
        <v>47</v>
      </c>
      <c r="D733" t="s">
        <v>15</v>
      </c>
      <c r="E733" t="s">
        <v>237</v>
      </c>
      <c r="F733" t="s">
        <v>2458</v>
      </c>
      <c r="G733">
        <v>16</v>
      </c>
      <c r="H733">
        <v>2015</v>
      </c>
      <c r="I733" t="s">
        <v>2631</v>
      </c>
      <c r="J733" t="s">
        <v>2632</v>
      </c>
      <c r="K733" t="s">
        <v>122</v>
      </c>
      <c r="L733" t="s">
        <v>29</v>
      </c>
      <c r="M733" t="s">
        <v>2633</v>
      </c>
      <c r="N733" t="s">
        <v>31</v>
      </c>
      <c r="U733" t="s">
        <v>122</v>
      </c>
    </row>
    <row r="734" spans="1:21" x14ac:dyDescent="0.25">
      <c r="A734">
        <v>735</v>
      </c>
      <c r="B734" t="s">
        <v>2634</v>
      </c>
      <c r="C734">
        <v>40</v>
      </c>
      <c r="D734" t="s">
        <v>15</v>
      </c>
      <c r="E734" t="s">
        <v>45</v>
      </c>
      <c r="F734" t="s">
        <v>2458</v>
      </c>
      <c r="G734">
        <v>17</v>
      </c>
      <c r="H734">
        <v>2015</v>
      </c>
      <c r="I734" t="s">
        <v>2635</v>
      </c>
      <c r="J734" t="s">
        <v>549</v>
      </c>
      <c r="K734" t="s">
        <v>53</v>
      </c>
      <c r="L734" t="s">
        <v>29</v>
      </c>
      <c r="M734" t="s">
        <v>550</v>
      </c>
      <c r="N734" t="s">
        <v>23</v>
      </c>
      <c r="U734" t="s">
        <v>53</v>
      </c>
    </row>
    <row r="735" spans="1:21" x14ac:dyDescent="0.25">
      <c r="A735">
        <v>734</v>
      </c>
      <c r="B735" t="s">
        <v>2636</v>
      </c>
      <c r="C735">
        <v>35</v>
      </c>
      <c r="D735" t="s">
        <v>15</v>
      </c>
      <c r="E735" t="s">
        <v>16</v>
      </c>
      <c r="F735" t="s">
        <v>2458</v>
      </c>
      <c r="G735">
        <v>17</v>
      </c>
      <c r="H735">
        <v>2015</v>
      </c>
      <c r="I735" t="s">
        <v>2637</v>
      </c>
      <c r="J735" t="s">
        <v>260</v>
      </c>
      <c r="K735" t="s">
        <v>122</v>
      </c>
      <c r="L735" t="s">
        <v>29</v>
      </c>
      <c r="M735" t="s">
        <v>261</v>
      </c>
      <c r="N735" t="s">
        <v>31</v>
      </c>
      <c r="U735" t="s">
        <v>122</v>
      </c>
    </row>
    <row r="736" spans="1:21" x14ac:dyDescent="0.25">
      <c r="A736">
        <v>739</v>
      </c>
      <c r="B736" t="s">
        <v>2638</v>
      </c>
      <c r="C736">
        <v>24</v>
      </c>
      <c r="D736" t="s">
        <v>15</v>
      </c>
      <c r="E736" t="s">
        <v>16</v>
      </c>
      <c r="F736" t="s">
        <v>2458</v>
      </c>
      <c r="G736">
        <v>19</v>
      </c>
      <c r="H736">
        <v>2015</v>
      </c>
      <c r="I736" t="s">
        <v>2639</v>
      </c>
      <c r="J736" t="s">
        <v>2640</v>
      </c>
      <c r="K736" t="s">
        <v>427</v>
      </c>
      <c r="L736" t="s">
        <v>29</v>
      </c>
      <c r="M736" t="s">
        <v>2641</v>
      </c>
      <c r="N736" t="s">
        <v>31</v>
      </c>
      <c r="U736" t="s">
        <v>427</v>
      </c>
    </row>
    <row r="737" spans="1:21" x14ac:dyDescent="0.25">
      <c r="A737">
        <v>737</v>
      </c>
      <c r="B737" t="s">
        <v>2642</v>
      </c>
      <c r="C737">
        <v>18</v>
      </c>
      <c r="D737" t="s">
        <v>15</v>
      </c>
      <c r="E737" t="s">
        <v>16</v>
      </c>
      <c r="F737" t="s">
        <v>2458</v>
      </c>
      <c r="G737">
        <v>19</v>
      </c>
      <c r="H737">
        <v>2015</v>
      </c>
      <c r="I737" t="s">
        <v>2643</v>
      </c>
      <c r="J737" t="s">
        <v>296</v>
      </c>
      <c r="K737" t="s">
        <v>186</v>
      </c>
      <c r="L737" t="s">
        <v>29</v>
      </c>
      <c r="M737" t="s">
        <v>297</v>
      </c>
      <c r="N737" t="s">
        <v>1499</v>
      </c>
      <c r="U737" t="s">
        <v>186</v>
      </c>
    </row>
    <row r="738" spans="1:21" x14ac:dyDescent="0.25">
      <c r="A738">
        <v>741</v>
      </c>
      <c r="B738" t="s">
        <v>2644</v>
      </c>
      <c r="C738">
        <v>44</v>
      </c>
      <c r="D738" t="s">
        <v>15</v>
      </c>
      <c r="E738" t="s">
        <v>25</v>
      </c>
      <c r="F738" t="s">
        <v>2458</v>
      </c>
      <c r="G738">
        <v>19</v>
      </c>
      <c r="H738">
        <v>2015</v>
      </c>
      <c r="I738" t="s">
        <v>2645</v>
      </c>
      <c r="J738" t="s">
        <v>2646</v>
      </c>
      <c r="K738" t="s">
        <v>502</v>
      </c>
      <c r="L738" t="s">
        <v>29</v>
      </c>
      <c r="M738" t="s">
        <v>2647</v>
      </c>
      <c r="N738" t="s">
        <v>31</v>
      </c>
      <c r="U738" t="s">
        <v>502</v>
      </c>
    </row>
    <row r="739" spans="1:21" x14ac:dyDescent="0.25">
      <c r="A739">
        <v>738</v>
      </c>
      <c r="B739" t="s">
        <v>2648</v>
      </c>
      <c r="C739">
        <v>29</v>
      </c>
      <c r="D739" t="s">
        <v>15</v>
      </c>
      <c r="E739" t="s">
        <v>25</v>
      </c>
      <c r="F739" t="s">
        <v>2458</v>
      </c>
      <c r="G739">
        <v>19</v>
      </c>
      <c r="H739">
        <v>2015</v>
      </c>
      <c r="I739" t="s">
        <v>2649</v>
      </c>
      <c r="J739" t="s">
        <v>2650</v>
      </c>
      <c r="K739" t="s">
        <v>36</v>
      </c>
      <c r="L739" t="s">
        <v>29</v>
      </c>
      <c r="M739" t="s">
        <v>2651</v>
      </c>
      <c r="N739" t="s">
        <v>31</v>
      </c>
      <c r="U739" t="s">
        <v>36</v>
      </c>
    </row>
    <row r="740" spans="1:21" x14ac:dyDescent="0.25">
      <c r="A740">
        <v>742</v>
      </c>
      <c r="B740" t="s">
        <v>2652</v>
      </c>
      <c r="C740">
        <v>50</v>
      </c>
      <c r="D740" t="s">
        <v>15</v>
      </c>
      <c r="E740" t="s">
        <v>25</v>
      </c>
      <c r="F740" t="s">
        <v>2458</v>
      </c>
      <c r="G740">
        <v>20</v>
      </c>
      <c r="H740">
        <v>2015</v>
      </c>
      <c r="I740" t="s">
        <v>2653</v>
      </c>
      <c r="J740" t="s">
        <v>2654</v>
      </c>
      <c r="K740" t="s">
        <v>545</v>
      </c>
      <c r="L740" t="s">
        <v>29</v>
      </c>
      <c r="M740" t="s">
        <v>2655</v>
      </c>
      <c r="N740" t="s">
        <v>23</v>
      </c>
      <c r="U740" t="s">
        <v>545</v>
      </c>
    </row>
    <row r="741" spans="1:21" x14ac:dyDescent="0.25">
      <c r="A741">
        <v>743</v>
      </c>
      <c r="B741" t="s">
        <v>2656</v>
      </c>
      <c r="C741">
        <v>17</v>
      </c>
      <c r="D741" t="s">
        <v>15</v>
      </c>
      <c r="E741" t="s">
        <v>45</v>
      </c>
      <c r="F741" t="s">
        <v>2458</v>
      </c>
      <c r="G741">
        <v>20</v>
      </c>
      <c r="H741">
        <v>2015</v>
      </c>
      <c r="I741" t="s">
        <v>2657</v>
      </c>
      <c r="J741" t="s">
        <v>835</v>
      </c>
      <c r="K741" t="s">
        <v>53</v>
      </c>
      <c r="L741" t="s">
        <v>29</v>
      </c>
      <c r="M741" t="s">
        <v>836</v>
      </c>
      <c r="N741" t="s">
        <v>31</v>
      </c>
      <c r="U741" t="s">
        <v>53</v>
      </c>
    </row>
    <row r="742" spans="1:21" x14ac:dyDescent="0.25">
      <c r="A742">
        <v>764</v>
      </c>
      <c r="B742" t="s">
        <v>2658</v>
      </c>
      <c r="C742">
        <v>19</v>
      </c>
      <c r="D742" t="s">
        <v>15</v>
      </c>
      <c r="E742" t="s">
        <v>25</v>
      </c>
      <c r="F742" t="s">
        <v>2458</v>
      </c>
      <c r="G742">
        <v>20</v>
      </c>
      <c r="H742">
        <v>2015</v>
      </c>
      <c r="I742" t="s">
        <v>2659</v>
      </c>
      <c r="J742" t="s">
        <v>2660</v>
      </c>
      <c r="K742" t="s">
        <v>117</v>
      </c>
      <c r="L742" t="s">
        <v>29</v>
      </c>
      <c r="M742" t="s">
        <v>30</v>
      </c>
      <c r="N742" t="s">
        <v>31</v>
      </c>
      <c r="U742" t="s">
        <v>117</v>
      </c>
    </row>
    <row r="743" spans="1:21" x14ac:dyDescent="0.25">
      <c r="A743">
        <v>748</v>
      </c>
      <c r="B743" t="s">
        <v>2661</v>
      </c>
      <c r="C743">
        <v>57</v>
      </c>
      <c r="D743" t="s">
        <v>15</v>
      </c>
      <c r="E743" t="s">
        <v>25</v>
      </c>
      <c r="F743" t="s">
        <v>2458</v>
      </c>
      <c r="G743">
        <v>21</v>
      </c>
      <c r="H743">
        <v>2015</v>
      </c>
      <c r="I743" t="s">
        <v>2662</v>
      </c>
      <c r="J743" t="s">
        <v>213</v>
      </c>
      <c r="K743" t="s">
        <v>63</v>
      </c>
      <c r="L743" t="s">
        <v>84</v>
      </c>
      <c r="M743" t="s">
        <v>2663</v>
      </c>
      <c r="N743" t="s">
        <v>23</v>
      </c>
      <c r="U743" t="s">
        <v>63</v>
      </c>
    </row>
    <row r="744" spans="1:21" x14ac:dyDescent="0.25">
      <c r="A744">
        <v>746</v>
      </c>
      <c r="B744" t="s">
        <v>2664</v>
      </c>
      <c r="C744">
        <v>30</v>
      </c>
      <c r="D744" t="s">
        <v>15</v>
      </c>
      <c r="E744" t="s">
        <v>25</v>
      </c>
      <c r="F744" t="s">
        <v>2458</v>
      </c>
      <c r="G744">
        <v>21</v>
      </c>
      <c r="H744">
        <v>2015</v>
      </c>
      <c r="I744" t="s">
        <v>2665</v>
      </c>
      <c r="J744" t="s">
        <v>2666</v>
      </c>
      <c r="K744" t="s">
        <v>340</v>
      </c>
      <c r="L744" t="s">
        <v>29</v>
      </c>
      <c r="M744" t="s">
        <v>759</v>
      </c>
      <c r="N744" t="s">
        <v>23</v>
      </c>
      <c r="U744" t="s">
        <v>340</v>
      </c>
    </row>
    <row r="745" spans="1:21" x14ac:dyDescent="0.25">
      <c r="A745">
        <v>745</v>
      </c>
      <c r="B745" t="s">
        <v>2667</v>
      </c>
      <c r="C745">
        <v>38</v>
      </c>
      <c r="D745" t="s">
        <v>15</v>
      </c>
      <c r="E745" t="s">
        <v>25</v>
      </c>
      <c r="F745" t="s">
        <v>2458</v>
      </c>
      <c r="G745">
        <v>21</v>
      </c>
      <c r="H745">
        <v>2015</v>
      </c>
      <c r="I745" t="s">
        <v>2668</v>
      </c>
      <c r="J745" t="s">
        <v>1538</v>
      </c>
      <c r="K745" t="s">
        <v>502</v>
      </c>
      <c r="L745" t="s">
        <v>29</v>
      </c>
      <c r="M745" t="s">
        <v>1539</v>
      </c>
      <c r="N745" t="s">
        <v>80</v>
      </c>
      <c r="U745" t="s">
        <v>502</v>
      </c>
    </row>
    <row r="746" spans="1:21" x14ac:dyDescent="0.25">
      <c r="A746">
        <v>744</v>
      </c>
      <c r="B746" t="s">
        <v>2669</v>
      </c>
      <c r="C746">
        <v>57</v>
      </c>
      <c r="D746" t="s">
        <v>15</v>
      </c>
      <c r="E746" t="s">
        <v>25</v>
      </c>
      <c r="F746" t="s">
        <v>2458</v>
      </c>
      <c r="G746">
        <v>21</v>
      </c>
      <c r="H746">
        <v>2015</v>
      </c>
      <c r="I746" t="s">
        <v>2670</v>
      </c>
      <c r="J746" t="s">
        <v>2671</v>
      </c>
      <c r="K746" t="s">
        <v>36</v>
      </c>
      <c r="L746" t="s">
        <v>29</v>
      </c>
      <c r="M746" t="s">
        <v>37</v>
      </c>
      <c r="N746" t="s">
        <v>237</v>
      </c>
      <c r="U746" t="s">
        <v>36</v>
      </c>
    </row>
    <row r="747" spans="1:21" x14ac:dyDescent="0.25">
      <c r="A747">
        <v>750</v>
      </c>
      <c r="B747" t="s">
        <v>2672</v>
      </c>
      <c r="C747">
        <v>29</v>
      </c>
      <c r="D747" t="s">
        <v>15</v>
      </c>
      <c r="E747" t="s">
        <v>25</v>
      </c>
      <c r="F747" t="s">
        <v>2458</v>
      </c>
      <c r="G747">
        <v>22</v>
      </c>
      <c r="H747">
        <v>2015</v>
      </c>
      <c r="I747" t="s">
        <v>2673</v>
      </c>
      <c r="J747" t="s">
        <v>934</v>
      </c>
      <c r="K747" t="s">
        <v>53</v>
      </c>
      <c r="L747" t="s">
        <v>29</v>
      </c>
      <c r="M747" t="s">
        <v>935</v>
      </c>
      <c r="N747" t="s">
        <v>70</v>
      </c>
      <c r="U747" t="s">
        <v>53</v>
      </c>
    </row>
    <row r="748" spans="1:21" x14ac:dyDescent="0.25">
      <c r="A748">
        <v>751</v>
      </c>
      <c r="B748" t="s">
        <v>2674</v>
      </c>
      <c r="C748">
        <v>26</v>
      </c>
      <c r="D748" t="s">
        <v>15</v>
      </c>
      <c r="E748" t="s">
        <v>25</v>
      </c>
      <c r="F748" t="s">
        <v>2458</v>
      </c>
      <c r="G748">
        <v>22</v>
      </c>
      <c r="H748">
        <v>2015</v>
      </c>
      <c r="I748" t="s">
        <v>2675</v>
      </c>
      <c r="J748" t="s">
        <v>47</v>
      </c>
      <c r="K748" t="s">
        <v>48</v>
      </c>
      <c r="L748" t="s">
        <v>29</v>
      </c>
      <c r="M748" t="s">
        <v>49</v>
      </c>
      <c r="N748" t="s">
        <v>108</v>
      </c>
      <c r="U748" t="s">
        <v>48</v>
      </c>
    </row>
    <row r="749" spans="1:21" x14ac:dyDescent="0.25">
      <c r="A749">
        <v>747</v>
      </c>
      <c r="B749" t="s">
        <v>2676</v>
      </c>
      <c r="C749">
        <v>31</v>
      </c>
      <c r="D749" t="s">
        <v>15</v>
      </c>
      <c r="E749" t="s">
        <v>25</v>
      </c>
      <c r="F749" t="s">
        <v>2458</v>
      </c>
      <c r="G749">
        <v>22</v>
      </c>
      <c r="H749">
        <v>2015</v>
      </c>
      <c r="I749" t="s">
        <v>2677</v>
      </c>
      <c r="J749" t="s">
        <v>2678</v>
      </c>
      <c r="K749" t="s">
        <v>181</v>
      </c>
      <c r="L749" t="s">
        <v>29</v>
      </c>
      <c r="M749" t="s">
        <v>2679</v>
      </c>
      <c r="N749" t="s">
        <v>31</v>
      </c>
      <c r="U749" t="s">
        <v>181</v>
      </c>
    </row>
    <row r="750" spans="1:21" x14ac:dyDescent="0.25">
      <c r="A750">
        <v>749</v>
      </c>
      <c r="B750" t="s">
        <v>2680</v>
      </c>
      <c r="C750">
        <v>39</v>
      </c>
      <c r="D750" t="s">
        <v>15</v>
      </c>
      <c r="E750" t="s">
        <v>16</v>
      </c>
      <c r="F750" t="s">
        <v>2458</v>
      </c>
      <c r="G750">
        <v>22</v>
      </c>
      <c r="H750">
        <v>2015</v>
      </c>
      <c r="I750" t="s">
        <v>2681</v>
      </c>
      <c r="J750" t="s">
        <v>2682</v>
      </c>
      <c r="K750" t="s">
        <v>196</v>
      </c>
      <c r="L750" t="s">
        <v>29</v>
      </c>
      <c r="M750" t="s">
        <v>2683</v>
      </c>
      <c r="N750" t="s">
        <v>31</v>
      </c>
      <c r="U750" t="s">
        <v>196</v>
      </c>
    </row>
    <row r="751" spans="1:21" x14ac:dyDescent="0.25">
      <c r="A751">
        <v>757</v>
      </c>
      <c r="B751" t="s">
        <v>2684</v>
      </c>
      <c r="C751">
        <v>64</v>
      </c>
      <c r="D751" t="s">
        <v>15</v>
      </c>
      <c r="E751" t="s">
        <v>25</v>
      </c>
      <c r="F751" t="s">
        <v>2458</v>
      </c>
      <c r="G751">
        <v>22</v>
      </c>
      <c r="H751">
        <v>2015</v>
      </c>
      <c r="I751" t="s">
        <v>2685</v>
      </c>
      <c r="J751" t="s">
        <v>2686</v>
      </c>
      <c r="K751" t="s">
        <v>209</v>
      </c>
      <c r="L751" t="s">
        <v>29</v>
      </c>
      <c r="M751" t="s">
        <v>2687</v>
      </c>
      <c r="N751" t="s">
        <v>80</v>
      </c>
      <c r="U751" t="s">
        <v>209</v>
      </c>
    </row>
    <row r="752" spans="1:21" x14ac:dyDescent="0.25">
      <c r="A752">
        <v>752</v>
      </c>
      <c r="B752" t="s">
        <v>2688</v>
      </c>
      <c r="C752">
        <v>36</v>
      </c>
      <c r="D752" t="s">
        <v>15</v>
      </c>
      <c r="E752" t="s">
        <v>25</v>
      </c>
      <c r="F752" t="s">
        <v>2458</v>
      </c>
      <c r="G752">
        <v>23</v>
      </c>
      <c r="H752">
        <v>2015</v>
      </c>
      <c r="I752" t="s">
        <v>2689</v>
      </c>
      <c r="J752" t="s">
        <v>2690</v>
      </c>
      <c r="K752" t="s">
        <v>545</v>
      </c>
      <c r="L752" t="s">
        <v>29</v>
      </c>
      <c r="M752" t="s">
        <v>2691</v>
      </c>
      <c r="N752" t="s">
        <v>237</v>
      </c>
      <c r="U752" t="s">
        <v>545</v>
      </c>
    </row>
    <row r="753" spans="1:21" x14ac:dyDescent="0.25">
      <c r="A753">
        <v>755</v>
      </c>
      <c r="B753" t="s">
        <v>2692</v>
      </c>
      <c r="C753">
        <v>36</v>
      </c>
      <c r="D753" t="s">
        <v>15</v>
      </c>
      <c r="E753" t="s">
        <v>25</v>
      </c>
      <c r="F753" t="s">
        <v>2458</v>
      </c>
      <c r="G753">
        <v>23</v>
      </c>
      <c r="H753">
        <v>2015</v>
      </c>
      <c r="I753" t="s">
        <v>2693</v>
      </c>
      <c r="J753" t="s">
        <v>978</v>
      </c>
      <c r="K753" t="s">
        <v>322</v>
      </c>
      <c r="L753" t="s">
        <v>29</v>
      </c>
      <c r="M753" t="s">
        <v>979</v>
      </c>
      <c r="N753" t="s">
        <v>31</v>
      </c>
      <c r="U753" t="s">
        <v>322</v>
      </c>
    </row>
    <row r="754" spans="1:21" x14ac:dyDescent="0.25">
      <c r="A754">
        <v>754</v>
      </c>
      <c r="B754" t="s">
        <v>2694</v>
      </c>
      <c r="C754">
        <v>53</v>
      </c>
      <c r="D754" t="s">
        <v>15</v>
      </c>
      <c r="E754" t="s">
        <v>25</v>
      </c>
      <c r="F754" t="s">
        <v>2458</v>
      </c>
      <c r="G754">
        <v>23</v>
      </c>
      <c r="H754">
        <v>2015</v>
      </c>
      <c r="I754" t="s">
        <v>2695</v>
      </c>
      <c r="J754" t="s">
        <v>2696</v>
      </c>
      <c r="K754" t="s">
        <v>502</v>
      </c>
      <c r="L754" t="s">
        <v>29</v>
      </c>
      <c r="M754" t="s">
        <v>2697</v>
      </c>
      <c r="N754" t="s">
        <v>31</v>
      </c>
      <c r="U754" t="s">
        <v>502</v>
      </c>
    </row>
    <row r="755" spans="1:21" x14ac:dyDescent="0.25">
      <c r="A755">
        <v>753</v>
      </c>
      <c r="B755" t="s">
        <v>2698</v>
      </c>
      <c r="C755">
        <v>21</v>
      </c>
      <c r="D755" t="s">
        <v>15</v>
      </c>
      <c r="E755" t="s">
        <v>25</v>
      </c>
      <c r="F755" t="s">
        <v>2458</v>
      </c>
      <c r="G755">
        <v>23</v>
      </c>
      <c r="H755">
        <v>2015</v>
      </c>
      <c r="I755" t="s">
        <v>2699</v>
      </c>
      <c r="J755" t="s">
        <v>2700</v>
      </c>
      <c r="K755" t="s">
        <v>191</v>
      </c>
      <c r="L755" t="s">
        <v>29</v>
      </c>
      <c r="M755" t="s">
        <v>2701</v>
      </c>
      <c r="N755" t="s">
        <v>55</v>
      </c>
      <c r="U755" t="s">
        <v>191</v>
      </c>
    </row>
    <row r="756" spans="1:21" x14ac:dyDescent="0.25">
      <c r="A756">
        <v>756</v>
      </c>
      <c r="B756" t="s">
        <v>2702</v>
      </c>
      <c r="C756">
        <v>57</v>
      </c>
      <c r="D756" t="s">
        <v>15</v>
      </c>
      <c r="E756" t="s">
        <v>25</v>
      </c>
      <c r="F756" t="s">
        <v>2458</v>
      </c>
      <c r="G756">
        <v>23</v>
      </c>
      <c r="H756">
        <v>2015</v>
      </c>
      <c r="I756" t="s">
        <v>2703</v>
      </c>
      <c r="J756" t="s">
        <v>162</v>
      </c>
      <c r="K756" t="s">
        <v>163</v>
      </c>
      <c r="L756" t="s">
        <v>29</v>
      </c>
      <c r="M756" t="s">
        <v>2198</v>
      </c>
      <c r="N756" t="s">
        <v>31</v>
      </c>
      <c r="U756" t="s">
        <v>163</v>
      </c>
    </row>
    <row r="757" spans="1:21" x14ac:dyDescent="0.25">
      <c r="A757">
        <v>761</v>
      </c>
      <c r="B757" t="s">
        <v>2704</v>
      </c>
      <c r="C757">
        <v>45</v>
      </c>
      <c r="D757" t="s">
        <v>15</v>
      </c>
      <c r="E757" t="s">
        <v>25</v>
      </c>
      <c r="F757" t="s">
        <v>2458</v>
      </c>
      <c r="G757">
        <v>25</v>
      </c>
      <c r="H757">
        <v>2015</v>
      </c>
      <c r="I757" t="s">
        <v>2705</v>
      </c>
      <c r="J757" t="s">
        <v>372</v>
      </c>
      <c r="K757" t="s">
        <v>63</v>
      </c>
      <c r="L757" t="s">
        <v>29</v>
      </c>
      <c r="M757" t="s">
        <v>373</v>
      </c>
      <c r="N757" t="s">
        <v>31</v>
      </c>
      <c r="U757" t="s">
        <v>63</v>
      </c>
    </row>
    <row r="758" spans="1:21" x14ac:dyDescent="0.25">
      <c r="A758">
        <v>760</v>
      </c>
      <c r="B758" t="s">
        <v>2706</v>
      </c>
      <c r="C758">
        <v>51</v>
      </c>
      <c r="D758" t="s">
        <v>15</v>
      </c>
      <c r="E758" t="s">
        <v>25</v>
      </c>
      <c r="F758" t="s">
        <v>2458</v>
      </c>
      <c r="G758">
        <v>25</v>
      </c>
      <c r="H758">
        <v>2015</v>
      </c>
      <c r="I758" t="s">
        <v>2707</v>
      </c>
      <c r="J758" t="s">
        <v>2708</v>
      </c>
      <c r="K758" t="s">
        <v>322</v>
      </c>
      <c r="L758" t="s">
        <v>29</v>
      </c>
      <c r="M758" t="s">
        <v>2709</v>
      </c>
      <c r="N758" t="s">
        <v>31</v>
      </c>
      <c r="U758" t="s">
        <v>322</v>
      </c>
    </row>
    <row r="759" spans="1:21" x14ac:dyDescent="0.25">
      <c r="A759">
        <v>763</v>
      </c>
      <c r="B759" t="s">
        <v>2710</v>
      </c>
      <c r="C759">
        <v>22</v>
      </c>
      <c r="D759" t="s">
        <v>15</v>
      </c>
      <c r="E759" t="s">
        <v>45</v>
      </c>
      <c r="F759" t="s">
        <v>2458</v>
      </c>
      <c r="G759">
        <v>25</v>
      </c>
      <c r="H759">
        <v>2015</v>
      </c>
      <c r="I759" t="s">
        <v>2711</v>
      </c>
      <c r="J759" t="s">
        <v>1308</v>
      </c>
      <c r="K759" t="s">
        <v>322</v>
      </c>
      <c r="L759" t="s">
        <v>29</v>
      </c>
      <c r="M759" t="s">
        <v>1309</v>
      </c>
      <c r="N759" t="s">
        <v>31</v>
      </c>
      <c r="U759" t="s">
        <v>322</v>
      </c>
    </row>
    <row r="760" spans="1:21" x14ac:dyDescent="0.25">
      <c r="A760">
        <v>758</v>
      </c>
      <c r="B760" t="s">
        <v>2712</v>
      </c>
      <c r="C760">
        <v>30</v>
      </c>
      <c r="D760" t="s">
        <v>15</v>
      </c>
      <c r="E760" t="s">
        <v>45</v>
      </c>
      <c r="F760" t="s">
        <v>2458</v>
      </c>
      <c r="G760">
        <v>25</v>
      </c>
      <c r="H760">
        <v>2015</v>
      </c>
      <c r="I760" t="s">
        <v>2713</v>
      </c>
      <c r="J760" t="s">
        <v>2714</v>
      </c>
      <c r="K760" t="s">
        <v>172</v>
      </c>
      <c r="L760" t="s">
        <v>29</v>
      </c>
      <c r="M760" t="s">
        <v>2715</v>
      </c>
      <c r="N760" t="s">
        <v>31</v>
      </c>
      <c r="U760" t="s">
        <v>172</v>
      </c>
    </row>
    <row r="761" spans="1:21" x14ac:dyDescent="0.25">
      <c r="A761">
        <v>759</v>
      </c>
      <c r="B761" t="s">
        <v>2716</v>
      </c>
      <c r="C761">
        <v>34</v>
      </c>
      <c r="D761" t="s">
        <v>15</v>
      </c>
      <c r="E761" t="s">
        <v>16</v>
      </c>
      <c r="F761" t="s">
        <v>2458</v>
      </c>
      <c r="G761">
        <v>25</v>
      </c>
      <c r="H761">
        <v>2015</v>
      </c>
      <c r="I761" t="s">
        <v>2717</v>
      </c>
      <c r="J761" t="s">
        <v>2718</v>
      </c>
      <c r="K761" t="s">
        <v>74</v>
      </c>
      <c r="L761" t="s">
        <v>29</v>
      </c>
      <c r="M761" t="s">
        <v>2719</v>
      </c>
      <c r="N761" t="s">
        <v>80</v>
      </c>
      <c r="U761" t="s">
        <v>74</v>
      </c>
    </row>
    <row r="762" spans="1:21" x14ac:dyDescent="0.25">
      <c r="A762">
        <v>762</v>
      </c>
      <c r="B762" t="s">
        <v>2720</v>
      </c>
      <c r="C762">
        <v>22</v>
      </c>
      <c r="D762" t="s">
        <v>15</v>
      </c>
      <c r="E762" t="s">
        <v>25</v>
      </c>
      <c r="F762" t="s">
        <v>2458</v>
      </c>
      <c r="G762">
        <v>26</v>
      </c>
      <c r="H762">
        <v>2015</v>
      </c>
      <c r="I762" t="s">
        <v>2721</v>
      </c>
      <c r="J762" t="s">
        <v>2238</v>
      </c>
      <c r="K762" t="s">
        <v>474</v>
      </c>
      <c r="L762" t="s">
        <v>29</v>
      </c>
      <c r="M762" t="s">
        <v>2722</v>
      </c>
      <c r="N762" t="s">
        <v>55</v>
      </c>
      <c r="U762" t="s">
        <v>474</v>
      </c>
    </row>
    <row r="763" spans="1:21" x14ac:dyDescent="0.25">
      <c r="A763">
        <v>766</v>
      </c>
      <c r="B763" t="s">
        <v>2723</v>
      </c>
      <c r="C763">
        <v>46</v>
      </c>
      <c r="D763" t="s">
        <v>15</v>
      </c>
      <c r="E763" t="s">
        <v>25</v>
      </c>
      <c r="F763" t="s">
        <v>2458</v>
      </c>
      <c r="G763">
        <v>26</v>
      </c>
      <c r="H763">
        <v>2015</v>
      </c>
      <c r="I763" t="s">
        <v>2724</v>
      </c>
      <c r="J763" t="s">
        <v>2725</v>
      </c>
      <c r="K763" t="s">
        <v>474</v>
      </c>
      <c r="L763" t="s">
        <v>29</v>
      </c>
      <c r="M763" t="s">
        <v>2726</v>
      </c>
      <c r="N763" t="s">
        <v>31</v>
      </c>
      <c r="U763" t="s">
        <v>474</v>
      </c>
    </row>
    <row r="764" spans="1:21" x14ac:dyDescent="0.25">
      <c r="A764">
        <v>767</v>
      </c>
      <c r="B764" t="s">
        <v>2727</v>
      </c>
      <c r="C764">
        <v>30</v>
      </c>
      <c r="D764" t="s">
        <v>15</v>
      </c>
      <c r="E764" t="s">
        <v>16</v>
      </c>
      <c r="F764" t="s">
        <v>2458</v>
      </c>
      <c r="G764">
        <v>27</v>
      </c>
      <c r="H764">
        <v>2015</v>
      </c>
      <c r="I764" t="s">
        <v>2728</v>
      </c>
      <c r="J764" t="s">
        <v>442</v>
      </c>
      <c r="K764" t="s">
        <v>53</v>
      </c>
      <c r="L764" t="s">
        <v>29</v>
      </c>
      <c r="M764" t="s">
        <v>1826</v>
      </c>
      <c r="N764" t="s">
        <v>70</v>
      </c>
      <c r="U764" t="s">
        <v>53</v>
      </c>
    </row>
    <row r="765" spans="1:21" x14ac:dyDescent="0.25">
      <c r="A765">
        <v>769</v>
      </c>
      <c r="B765" t="s">
        <v>2729</v>
      </c>
      <c r="C765">
        <v>29</v>
      </c>
      <c r="D765" t="s">
        <v>15</v>
      </c>
      <c r="E765" t="s">
        <v>45</v>
      </c>
      <c r="F765" t="s">
        <v>2458</v>
      </c>
      <c r="G765">
        <v>27</v>
      </c>
      <c r="H765">
        <v>2015</v>
      </c>
      <c r="I765" t="s">
        <v>2730</v>
      </c>
      <c r="J765" t="s">
        <v>83</v>
      </c>
      <c r="K765" t="s">
        <v>53</v>
      </c>
      <c r="L765" t="s">
        <v>29</v>
      </c>
      <c r="M765" t="s">
        <v>268</v>
      </c>
      <c r="N765" t="s">
        <v>70</v>
      </c>
      <c r="U765" t="s">
        <v>53</v>
      </c>
    </row>
    <row r="766" spans="1:21" x14ac:dyDescent="0.25">
      <c r="A766">
        <v>791</v>
      </c>
      <c r="B766" t="s">
        <v>2731</v>
      </c>
      <c r="C766">
        <v>31</v>
      </c>
      <c r="D766" t="s">
        <v>15</v>
      </c>
      <c r="E766" t="s">
        <v>25</v>
      </c>
      <c r="F766" t="s">
        <v>2458</v>
      </c>
      <c r="G766">
        <v>27</v>
      </c>
      <c r="H766">
        <v>2015</v>
      </c>
      <c r="I766" t="s">
        <v>2732</v>
      </c>
      <c r="J766" t="s">
        <v>549</v>
      </c>
      <c r="K766" t="s">
        <v>53</v>
      </c>
      <c r="L766" t="s">
        <v>21</v>
      </c>
      <c r="M766" t="s">
        <v>2733</v>
      </c>
      <c r="N766" t="s">
        <v>23</v>
      </c>
      <c r="U766" t="s">
        <v>53</v>
      </c>
    </row>
    <row r="767" spans="1:21" x14ac:dyDescent="0.25">
      <c r="A767">
        <v>768</v>
      </c>
      <c r="B767" t="s">
        <v>2734</v>
      </c>
      <c r="C767">
        <v>43</v>
      </c>
      <c r="D767" t="s">
        <v>15</v>
      </c>
      <c r="E767" t="s">
        <v>16</v>
      </c>
      <c r="F767" t="s">
        <v>2458</v>
      </c>
      <c r="G767">
        <v>27</v>
      </c>
      <c r="H767">
        <v>2015</v>
      </c>
      <c r="I767" t="s">
        <v>2735</v>
      </c>
      <c r="J767" t="s">
        <v>521</v>
      </c>
      <c r="K767" t="s">
        <v>122</v>
      </c>
      <c r="L767" t="s">
        <v>29</v>
      </c>
      <c r="M767" t="s">
        <v>522</v>
      </c>
      <c r="N767" t="s">
        <v>55</v>
      </c>
      <c r="U767" t="s">
        <v>122</v>
      </c>
    </row>
    <row r="768" spans="1:21" x14ac:dyDescent="0.25">
      <c r="A768">
        <v>770</v>
      </c>
      <c r="B768" t="s">
        <v>2736</v>
      </c>
      <c r="C768">
        <v>54</v>
      </c>
      <c r="D768" t="s">
        <v>15</v>
      </c>
      <c r="E768" t="s">
        <v>25</v>
      </c>
      <c r="F768" t="s">
        <v>2458</v>
      </c>
      <c r="G768">
        <v>28</v>
      </c>
      <c r="H768">
        <v>2015</v>
      </c>
      <c r="I768" t="s">
        <v>2737</v>
      </c>
      <c r="J768" t="s">
        <v>1479</v>
      </c>
      <c r="K768" t="s">
        <v>53</v>
      </c>
      <c r="L768" t="s">
        <v>29</v>
      </c>
      <c r="M768" t="s">
        <v>1480</v>
      </c>
      <c r="N768" t="s">
        <v>80</v>
      </c>
      <c r="U768" t="s">
        <v>53</v>
      </c>
    </row>
    <row r="769" spans="1:21" x14ac:dyDescent="0.25">
      <c r="A769">
        <v>776</v>
      </c>
      <c r="B769" t="s">
        <v>2738</v>
      </c>
      <c r="C769">
        <v>61</v>
      </c>
      <c r="D769" t="s">
        <v>15</v>
      </c>
      <c r="E769" t="s">
        <v>16</v>
      </c>
      <c r="F769" t="s">
        <v>2458</v>
      </c>
      <c r="G769">
        <v>28</v>
      </c>
      <c r="H769">
        <v>2015</v>
      </c>
      <c r="I769" t="s">
        <v>2739</v>
      </c>
      <c r="J769" t="s">
        <v>2740</v>
      </c>
      <c r="K769" t="s">
        <v>196</v>
      </c>
      <c r="L769" t="s">
        <v>29</v>
      </c>
      <c r="M769" t="s">
        <v>1403</v>
      </c>
      <c r="N769" t="s">
        <v>23</v>
      </c>
      <c r="U769" t="s">
        <v>196</v>
      </c>
    </row>
    <row r="770" spans="1:21" x14ac:dyDescent="0.25">
      <c r="A770">
        <v>775</v>
      </c>
      <c r="B770" t="s">
        <v>2741</v>
      </c>
      <c r="C770">
        <v>41</v>
      </c>
      <c r="D770" t="s">
        <v>15</v>
      </c>
      <c r="E770" t="s">
        <v>45</v>
      </c>
      <c r="F770" t="s">
        <v>2458</v>
      </c>
      <c r="G770">
        <v>28</v>
      </c>
      <c r="H770">
        <v>2015</v>
      </c>
      <c r="I770" t="s">
        <v>2742</v>
      </c>
      <c r="J770" t="s">
        <v>901</v>
      </c>
      <c r="K770" t="s">
        <v>122</v>
      </c>
      <c r="L770" t="s">
        <v>29</v>
      </c>
      <c r="M770" t="s">
        <v>1895</v>
      </c>
      <c r="N770" t="s">
        <v>1499</v>
      </c>
      <c r="U770" t="s">
        <v>122</v>
      </c>
    </row>
    <row r="771" spans="1:21" x14ac:dyDescent="0.25">
      <c r="A771">
        <v>784</v>
      </c>
      <c r="B771" t="s">
        <v>2743</v>
      </c>
      <c r="C771">
        <v>23</v>
      </c>
      <c r="D771" t="s">
        <v>15</v>
      </c>
      <c r="E771" t="s">
        <v>25</v>
      </c>
      <c r="F771" t="s">
        <v>2458</v>
      </c>
      <c r="G771">
        <v>28</v>
      </c>
      <c r="H771">
        <v>2015</v>
      </c>
      <c r="I771" t="s">
        <v>2744</v>
      </c>
      <c r="J771" t="s">
        <v>314</v>
      </c>
      <c r="K771" t="s">
        <v>122</v>
      </c>
      <c r="L771" t="s">
        <v>29</v>
      </c>
      <c r="M771" t="s">
        <v>315</v>
      </c>
      <c r="N771" t="s">
        <v>31</v>
      </c>
      <c r="U771" t="s">
        <v>122</v>
      </c>
    </row>
    <row r="772" spans="1:21" x14ac:dyDescent="0.25">
      <c r="A772">
        <v>774</v>
      </c>
      <c r="B772" t="s">
        <v>2745</v>
      </c>
      <c r="C772">
        <v>28</v>
      </c>
      <c r="D772" t="s">
        <v>15</v>
      </c>
      <c r="E772" t="s">
        <v>25</v>
      </c>
      <c r="F772" t="s">
        <v>2458</v>
      </c>
      <c r="G772">
        <v>28</v>
      </c>
      <c r="H772">
        <v>2015</v>
      </c>
      <c r="I772" t="s">
        <v>2746</v>
      </c>
      <c r="J772" t="s">
        <v>2747</v>
      </c>
      <c r="K772" t="s">
        <v>142</v>
      </c>
      <c r="L772" t="s">
        <v>29</v>
      </c>
      <c r="M772" t="s">
        <v>2748</v>
      </c>
      <c r="N772" t="s">
        <v>31</v>
      </c>
      <c r="U772" t="s">
        <v>142</v>
      </c>
    </row>
    <row r="773" spans="1:21" x14ac:dyDescent="0.25">
      <c r="A773">
        <v>779</v>
      </c>
      <c r="B773" t="s">
        <v>2749</v>
      </c>
      <c r="C773">
        <v>29</v>
      </c>
      <c r="D773" t="s">
        <v>15</v>
      </c>
      <c r="E773" t="s">
        <v>45</v>
      </c>
      <c r="F773" t="s">
        <v>2458</v>
      </c>
      <c r="G773">
        <v>29</v>
      </c>
      <c r="H773">
        <v>2015</v>
      </c>
      <c r="I773" t="s">
        <v>2750</v>
      </c>
      <c r="J773" t="s">
        <v>1337</v>
      </c>
      <c r="K773" t="s">
        <v>106</v>
      </c>
      <c r="L773" t="s">
        <v>29</v>
      </c>
      <c r="M773" t="s">
        <v>1338</v>
      </c>
      <c r="N773" t="s">
        <v>108</v>
      </c>
      <c r="U773" t="s">
        <v>106</v>
      </c>
    </row>
    <row r="774" spans="1:21" x14ac:dyDescent="0.25">
      <c r="A774">
        <v>777</v>
      </c>
      <c r="B774" t="s">
        <v>2751</v>
      </c>
      <c r="C774">
        <v>25</v>
      </c>
      <c r="D774" t="s">
        <v>15</v>
      </c>
      <c r="E774" t="s">
        <v>16</v>
      </c>
      <c r="F774" t="s">
        <v>2458</v>
      </c>
      <c r="G774">
        <v>29</v>
      </c>
      <c r="H774">
        <v>2015</v>
      </c>
      <c r="I774" t="s">
        <v>2752</v>
      </c>
      <c r="J774" t="s">
        <v>2753</v>
      </c>
      <c r="K774" t="s">
        <v>163</v>
      </c>
      <c r="L774" t="s">
        <v>29</v>
      </c>
      <c r="M774" t="s">
        <v>2198</v>
      </c>
      <c r="N774" t="s">
        <v>31</v>
      </c>
      <c r="U774" t="s">
        <v>163</v>
      </c>
    </row>
    <row r="775" spans="1:21" x14ac:dyDescent="0.25">
      <c r="A775">
        <v>778</v>
      </c>
      <c r="B775" t="s">
        <v>2754</v>
      </c>
      <c r="C775">
        <v>43</v>
      </c>
      <c r="D775" t="s">
        <v>15</v>
      </c>
      <c r="E775" t="s">
        <v>45</v>
      </c>
      <c r="F775" t="s">
        <v>2458</v>
      </c>
      <c r="G775">
        <v>29</v>
      </c>
      <c r="H775">
        <v>2015</v>
      </c>
      <c r="I775" t="s">
        <v>2755</v>
      </c>
      <c r="J775" t="s">
        <v>901</v>
      </c>
      <c r="K775" t="s">
        <v>122</v>
      </c>
      <c r="L775" t="s">
        <v>29</v>
      </c>
      <c r="M775" t="s">
        <v>902</v>
      </c>
      <c r="N775" t="s">
        <v>80</v>
      </c>
      <c r="U775" t="s">
        <v>122</v>
      </c>
    </row>
    <row r="776" spans="1:21" x14ac:dyDescent="0.25">
      <c r="A776">
        <v>782</v>
      </c>
      <c r="B776" t="s">
        <v>2756</v>
      </c>
      <c r="C776">
        <v>40</v>
      </c>
      <c r="D776" t="s">
        <v>15</v>
      </c>
      <c r="E776" t="s">
        <v>45</v>
      </c>
      <c r="F776" t="s">
        <v>2458</v>
      </c>
      <c r="G776">
        <v>30</v>
      </c>
      <c r="H776">
        <v>2015</v>
      </c>
      <c r="I776" t="s">
        <v>2757</v>
      </c>
      <c r="J776" t="s">
        <v>2460</v>
      </c>
      <c r="K776" t="s">
        <v>63</v>
      </c>
      <c r="L776" t="s">
        <v>29</v>
      </c>
      <c r="M776" t="s">
        <v>721</v>
      </c>
      <c r="N776" t="s">
        <v>31</v>
      </c>
      <c r="U776" t="s">
        <v>63</v>
      </c>
    </row>
    <row r="777" spans="1:21" x14ac:dyDescent="0.25">
      <c r="A777">
        <v>781</v>
      </c>
      <c r="B777" t="s">
        <v>2758</v>
      </c>
      <c r="C777">
        <v>20</v>
      </c>
      <c r="D777" t="s">
        <v>15</v>
      </c>
      <c r="E777" t="s">
        <v>25</v>
      </c>
      <c r="F777" t="s">
        <v>2458</v>
      </c>
      <c r="G777">
        <v>30</v>
      </c>
      <c r="H777">
        <v>2015</v>
      </c>
      <c r="I777" t="s">
        <v>2759</v>
      </c>
      <c r="J777" t="s">
        <v>2760</v>
      </c>
      <c r="K777" t="s">
        <v>58</v>
      </c>
      <c r="L777" t="s">
        <v>29</v>
      </c>
      <c r="M777" t="s">
        <v>2761</v>
      </c>
      <c r="N777" t="s">
        <v>31</v>
      </c>
      <c r="U777" t="s">
        <v>58</v>
      </c>
    </row>
    <row r="778" spans="1:21" x14ac:dyDescent="0.25">
      <c r="A778">
        <v>783</v>
      </c>
      <c r="B778" t="s">
        <v>2762</v>
      </c>
      <c r="C778">
        <v>46</v>
      </c>
      <c r="D778" t="s">
        <v>15</v>
      </c>
      <c r="E778" t="s">
        <v>25</v>
      </c>
      <c r="F778" t="s">
        <v>2458</v>
      </c>
      <c r="G778">
        <v>31</v>
      </c>
      <c r="H778">
        <v>2015</v>
      </c>
      <c r="I778" t="s">
        <v>2763</v>
      </c>
      <c r="J778" t="s">
        <v>2764</v>
      </c>
      <c r="K778" t="s">
        <v>68</v>
      </c>
      <c r="L778" t="s">
        <v>29</v>
      </c>
      <c r="M778" t="s">
        <v>2765</v>
      </c>
      <c r="N778" t="s">
        <v>80</v>
      </c>
      <c r="U778" t="s">
        <v>68</v>
      </c>
    </row>
    <row r="779" spans="1:21" x14ac:dyDescent="0.25">
      <c r="A779">
        <v>788</v>
      </c>
      <c r="B779" t="s">
        <v>2766</v>
      </c>
      <c r="C779">
        <v>18</v>
      </c>
      <c r="D779" t="s">
        <v>15</v>
      </c>
      <c r="E779" t="s">
        <v>25</v>
      </c>
      <c r="F779" t="s">
        <v>2458</v>
      </c>
      <c r="G779">
        <v>31</v>
      </c>
      <c r="H779">
        <v>2015</v>
      </c>
      <c r="I779" t="s">
        <v>2767</v>
      </c>
      <c r="J779" t="s">
        <v>2768</v>
      </c>
      <c r="K779" t="s">
        <v>20</v>
      </c>
      <c r="L779" t="s">
        <v>84</v>
      </c>
      <c r="M779" t="s">
        <v>1319</v>
      </c>
      <c r="N779" t="s">
        <v>23</v>
      </c>
      <c r="U779" t="s">
        <v>20</v>
      </c>
    </row>
    <row r="780" spans="1:21" x14ac:dyDescent="0.25">
      <c r="A780">
        <v>785</v>
      </c>
      <c r="B780" t="s">
        <v>2769</v>
      </c>
      <c r="C780">
        <v>48</v>
      </c>
      <c r="D780" t="s">
        <v>15</v>
      </c>
      <c r="E780" t="s">
        <v>16</v>
      </c>
      <c r="F780" t="s">
        <v>2458</v>
      </c>
      <c r="G780">
        <v>31</v>
      </c>
      <c r="H780">
        <v>2015</v>
      </c>
      <c r="I780" t="s">
        <v>2770</v>
      </c>
      <c r="J780" t="s">
        <v>1873</v>
      </c>
      <c r="K780" t="s">
        <v>117</v>
      </c>
      <c r="L780" t="s">
        <v>84</v>
      </c>
      <c r="M780" t="s">
        <v>1874</v>
      </c>
      <c r="N780" t="s">
        <v>23</v>
      </c>
      <c r="U780" t="s">
        <v>117</v>
      </c>
    </row>
    <row r="781" spans="1:21" x14ac:dyDescent="0.25">
      <c r="A781">
        <v>787</v>
      </c>
      <c r="B781" t="s">
        <v>2771</v>
      </c>
      <c r="C781">
        <v>18</v>
      </c>
      <c r="D781" t="s">
        <v>15</v>
      </c>
      <c r="E781" t="s">
        <v>16</v>
      </c>
      <c r="F781" t="s">
        <v>2772</v>
      </c>
      <c r="G781">
        <v>1</v>
      </c>
      <c r="H781">
        <v>2015</v>
      </c>
      <c r="I781" t="s">
        <v>2773</v>
      </c>
      <c r="J781" t="s">
        <v>2774</v>
      </c>
      <c r="K781" t="s">
        <v>191</v>
      </c>
      <c r="L781" t="s">
        <v>42</v>
      </c>
      <c r="M781" t="s">
        <v>2775</v>
      </c>
      <c r="N781" t="s">
        <v>237</v>
      </c>
      <c r="U781" t="s">
        <v>191</v>
      </c>
    </row>
    <row r="782" spans="1:21" x14ac:dyDescent="0.25">
      <c r="A782">
        <v>789</v>
      </c>
      <c r="B782" t="s">
        <v>2776</v>
      </c>
      <c r="C782">
        <v>47</v>
      </c>
      <c r="D782" t="s">
        <v>15</v>
      </c>
      <c r="E782" t="s">
        <v>25</v>
      </c>
      <c r="F782" t="s">
        <v>2772</v>
      </c>
      <c r="G782">
        <v>1</v>
      </c>
      <c r="H782">
        <v>2015</v>
      </c>
      <c r="I782" t="s">
        <v>2777</v>
      </c>
      <c r="J782" t="s">
        <v>2778</v>
      </c>
      <c r="K782" t="s">
        <v>172</v>
      </c>
      <c r="L782" t="s">
        <v>29</v>
      </c>
      <c r="M782" t="s">
        <v>2779</v>
      </c>
      <c r="N782" t="s">
        <v>31</v>
      </c>
      <c r="U782" t="s">
        <v>172</v>
      </c>
    </row>
    <row r="783" spans="1:21" x14ac:dyDescent="0.25">
      <c r="A783">
        <v>790</v>
      </c>
      <c r="B783" t="s">
        <v>2780</v>
      </c>
      <c r="C783">
        <v>76</v>
      </c>
      <c r="D783" t="s">
        <v>15</v>
      </c>
      <c r="E783" t="s">
        <v>25</v>
      </c>
      <c r="F783" t="s">
        <v>2772</v>
      </c>
      <c r="G783">
        <v>1</v>
      </c>
      <c r="H783">
        <v>2015</v>
      </c>
      <c r="I783" t="s">
        <v>2781</v>
      </c>
      <c r="J783" t="s">
        <v>2782</v>
      </c>
      <c r="K783" t="s">
        <v>117</v>
      </c>
      <c r="L783" t="s">
        <v>29</v>
      </c>
      <c r="M783" t="s">
        <v>2783</v>
      </c>
      <c r="N783" t="s">
        <v>31</v>
      </c>
      <c r="U783" t="s">
        <v>117</v>
      </c>
    </row>
    <row r="784" spans="1:21" x14ac:dyDescent="0.25">
      <c r="A784">
        <v>786</v>
      </c>
      <c r="B784" t="s">
        <v>2784</v>
      </c>
      <c r="C784">
        <v>33</v>
      </c>
      <c r="D784" t="s">
        <v>15</v>
      </c>
      <c r="E784" t="s">
        <v>16</v>
      </c>
      <c r="F784" t="s">
        <v>2772</v>
      </c>
      <c r="G784">
        <v>1</v>
      </c>
      <c r="H784">
        <v>2015</v>
      </c>
      <c r="I784" t="s">
        <v>2785</v>
      </c>
      <c r="J784" t="s">
        <v>2786</v>
      </c>
      <c r="K784" t="s">
        <v>897</v>
      </c>
      <c r="L784" t="s">
        <v>29</v>
      </c>
      <c r="M784" t="s">
        <v>2787</v>
      </c>
      <c r="N784" t="s">
        <v>31</v>
      </c>
      <c r="U784" t="s">
        <v>897</v>
      </c>
    </row>
    <row r="785" spans="1:21" x14ac:dyDescent="0.25">
      <c r="A785">
        <v>792</v>
      </c>
      <c r="B785" t="s">
        <v>2788</v>
      </c>
      <c r="C785">
        <v>45</v>
      </c>
      <c r="D785" t="s">
        <v>15</v>
      </c>
      <c r="E785" t="s">
        <v>25</v>
      </c>
      <c r="F785" t="s">
        <v>2772</v>
      </c>
      <c r="G785">
        <v>2</v>
      </c>
      <c r="H785">
        <v>2015</v>
      </c>
      <c r="I785" t="s">
        <v>2789</v>
      </c>
      <c r="J785" t="s">
        <v>2790</v>
      </c>
      <c r="K785" t="s">
        <v>63</v>
      </c>
      <c r="L785" t="s">
        <v>29</v>
      </c>
      <c r="M785" t="s">
        <v>2791</v>
      </c>
      <c r="N785" t="s">
        <v>31</v>
      </c>
      <c r="U785" t="s">
        <v>63</v>
      </c>
    </row>
    <row r="786" spans="1:21" x14ac:dyDescent="0.25">
      <c r="A786">
        <v>884</v>
      </c>
      <c r="B786" t="s">
        <v>2792</v>
      </c>
      <c r="C786">
        <v>40</v>
      </c>
      <c r="D786" t="s">
        <v>15</v>
      </c>
      <c r="E786" t="s">
        <v>45</v>
      </c>
      <c r="F786" t="s">
        <v>2772</v>
      </c>
      <c r="G786">
        <v>3</v>
      </c>
      <c r="H786">
        <v>2015</v>
      </c>
      <c r="I786" t="s">
        <v>2793</v>
      </c>
      <c r="J786" t="s">
        <v>2514</v>
      </c>
      <c r="K786" t="s">
        <v>53</v>
      </c>
      <c r="L786" t="s">
        <v>29</v>
      </c>
      <c r="M786" t="s">
        <v>2515</v>
      </c>
      <c r="N786" t="s">
        <v>237</v>
      </c>
      <c r="U786" t="s">
        <v>53</v>
      </c>
    </row>
    <row r="787" spans="1:21" x14ac:dyDescent="0.25">
      <c r="A787">
        <v>807</v>
      </c>
      <c r="B787" t="s">
        <v>2794</v>
      </c>
      <c r="C787">
        <v>23</v>
      </c>
      <c r="D787" t="s">
        <v>15</v>
      </c>
      <c r="E787" t="s">
        <v>25</v>
      </c>
      <c r="F787" t="s">
        <v>2772</v>
      </c>
      <c r="G787">
        <v>3</v>
      </c>
      <c r="H787">
        <v>2015</v>
      </c>
      <c r="I787" t="s">
        <v>2795</v>
      </c>
      <c r="J787" t="s">
        <v>2796</v>
      </c>
      <c r="K787" t="s">
        <v>306</v>
      </c>
      <c r="L787" t="s">
        <v>29</v>
      </c>
      <c r="M787" t="s">
        <v>2797</v>
      </c>
      <c r="N787" t="s">
        <v>80</v>
      </c>
      <c r="U787" t="s">
        <v>306</v>
      </c>
    </row>
    <row r="788" spans="1:21" x14ac:dyDescent="0.25">
      <c r="A788">
        <v>794</v>
      </c>
      <c r="B788" t="s">
        <v>2798</v>
      </c>
      <c r="C788">
        <v>27</v>
      </c>
      <c r="D788" t="s">
        <v>15</v>
      </c>
      <c r="E788" t="s">
        <v>25</v>
      </c>
      <c r="F788" t="s">
        <v>2772</v>
      </c>
      <c r="G788">
        <v>4</v>
      </c>
      <c r="H788">
        <v>2015</v>
      </c>
      <c r="I788" t="s">
        <v>2799</v>
      </c>
      <c r="J788" t="s">
        <v>2800</v>
      </c>
      <c r="K788" t="s">
        <v>53</v>
      </c>
      <c r="L788" t="s">
        <v>29</v>
      </c>
      <c r="M788" t="s">
        <v>2801</v>
      </c>
      <c r="N788" t="s">
        <v>31</v>
      </c>
      <c r="U788" t="s">
        <v>53</v>
      </c>
    </row>
    <row r="789" spans="1:21" x14ac:dyDescent="0.25">
      <c r="A789">
        <v>795</v>
      </c>
      <c r="B789" t="s">
        <v>2802</v>
      </c>
      <c r="C789">
        <v>49</v>
      </c>
      <c r="D789" t="s">
        <v>15</v>
      </c>
      <c r="E789" t="s">
        <v>45</v>
      </c>
      <c r="F789" t="s">
        <v>2772</v>
      </c>
      <c r="G789">
        <v>4</v>
      </c>
      <c r="H789">
        <v>2015</v>
      </c>
      <c r="I789" t="s">
        <v>2803</v>
      </c>
      <c r="J789" t="s">
        <v>2804</v>
      </c>
      <c r="K789" t="s">
        <v>222</v>
      </c>
      <c r="L789" t="s">
        <v>29</v>
      </c>
      <c r="M789" t="s">
        <v>2805</v>
      </c>
      <c r="N789" t="s">
        <v>70</v>
      </c>
      <c r="U789" t="s">
        <v>222</v>
      </c>
    </row>
    <row r="790" spans="1:21" x14ac:dyDescent="0.25">
      <c r="A790">
        <v>805</v>
      </c>
      <c r="B790" t="s">
        <v>2806</v>
      </c>
      <c r="C790">
        <v>33</v>
      </c>
      <c r="D790" t="s">
        <v>15</v>
      </c>
      <c r="E790" t="s">
        <v>25</v>
      </c>
      <c r="F790" t="s">
        <v>2772</v>
      </c>
      <c r="G790">
        <v>4</v>
      </c>
      <c r="H790">
        <v>2015</v>
      </c>
      <c r="I790" t="s">
        <v>2807</v>
      </c>
      <c r="J790" t="s">
        <v>2808</v>
      </c>
      <c r="K790" t="s">
        <v>74</v>
      </c>
      <c r="L790" t="s">
        <v>84</v>
      </c>
      <c r="M790" t="s">
        <v>562</v>
      </c>
      <c r="N790" t="s">
        <v>23</v>
      </c>
      <c r="U790" t="s">
        <v>74</v>
      </c>
    </row>
    <row r="791" spans="1:21" x14ac:dyDescent="0.25">
      <c r="A791">
        <v>793</v>
      </c>
      <c r="B791" t="s">
        <v>2809</v>
      </c>
      <c r="C791">
        <v>37</v>
      </c>
      <c r="D791" t="s">
        <v>15</v>
      </c>
      <c r="E791" t="s">
        <v>25</v>
      </c>
      <c r="F791" t="s">
        <v>2772</v>
      </c>
      <c r="G791">
        <v>4</v>
      </c>
      <c r="H791">
        <v>2015</v>
      </c>
      <c r="I791" t="s">
        <v>2810</v>
      </c>
      <c r="J791" t="s">
        <v>2811</v>
      </c>
      <c r="K791" t="s">
        <v>2812</v>
      </c>
      <c r="L791" t="s">
        <v>29</v>
      </c>
      <c r="M791" t="s">
        <v>2813</v>
      </c>
      <c r="N791" t="s">
        <v>31</v>
      </c>
      <c r="U791" t="s">
        <v>2812</v>
      </c>
    </row>
    <row r="792" spans="1:21" x14ac:dyDescent="0.25">
      <c r="A792">
        <v>796</v>
      </c>
      <c r="B792" t="s">
        <v>2814</v>
      </c>
      <c r="C792">
        <v>36</v>
      </c>
      <c r="D792" t="s">
        <v>15</v>
      </c>
      <c r="E792" t="s">
        <v>25</v>
      </c>
      <c r="F792" t="s">
        <v>2772</v>
      </c>
      <c r="G792">
        <v>4</v>
      </c>
      <c r="H792">
        <v>2015</v>
      </c>
      <c r="I792" t="s">
        <v>2815</v>
      </c>
      <c r="J792" t="s">
        <v>2816</v>
      </c>
      <c r="K792" t="s">
        <v>122</v>
      </c>
      <c r="L792" t="s">
        <v>29</v>
      </c>
      <c r="M792" t="s">
        <v>2817</v>
      </c>
      <c r="N792" t="s">
        <v>31</v>
      </c>
      <c r="U792" t="s">
        <v>122</v>
      </c>
    </row>
    <row r="793" spans="1:21" x14ac:dyDescent="0.25">
      <c r="A793">
        <v>798</v>
      </c>
      <c r="B793" t="s">
        <v>2818</v>
      </c>
      <c r="C793">
        <v>32</v>
      </c>
      <c r="D793" t="s">
        <v>15</v>
      </c>
      <c r="E793" t="s">
        <v>45</v>
      </c>
      <c r="F793" t="s">
        <v>2772</v>
      </c>
      <c r="G793">
        <v>5</v>
      </c>
      <c r="H793">
        <v>2015</v>
      </c>
      <c r="I793" t="s">
        <v>2819</v>
      </c>
      <c r="J793" t="s">
        <v>835</v>
      </c>
      <c r="K793" t="s">
        <v>53</v>
      </c>
      <c r="L793" t="s">
        <v>29</v>
      </c>
      <c r="M793" t="s">
        <v>836</v>
      </c>
      <c r="N793" t="s">
        <v>70</v>
      </c>
      <c r="U793" t="s">
        <v>53</v>
      </c>
    </row>
    <row r="794" spans="1:21" x14ac:dyDescent="0.25">
      <c r="A794">
        <v>799</v>
      </c>
      <c r="B794" t="s">
        <v>2820</v>
      </c>
      <c r="C794">
        <v>47</v>
      </c>
      <c r="D794" t="s">
        <v>15</v>
      </c>
      <c r="E794" t="s">
        <v>45</v>
      </c>
      <c r="F794" t="s">
        <v>2772</v>
      </c>
      <c r="G794">
        <v>5</v>
      </c>
      <c r="H794">
        <v>2015</v>
      </c>
      <c r="I794" t="s">
        <v>2821</v>
      </c>
      <c r="J794" t="s">
        <v>1408</v>
      </c>
      <c r="K794" t="s">
        <v>53</v>
      </c>
      <c r="L794" t="s">
        <v>84</v>
      </c>
      <c r="M794" t="s">
        <v>1409</v>
      </c>
      <c r="N794" t="s">
        <v>23</v>
      </c>
      <c r="U794" t="s">
        <v>53</v>
      </c>
    </row>
    <row r="795" spans="1:21" x14ac:dyDescent="0.25">
      <c r="A795">
        <v>797</v>
      </c>
      <c r="B795" t="s">
        <v>2822</v>
      </c>
      <c r="C795">
        <v>21</v>
      </c>
      <c r="D795" t="s">
        <v>15</v>
      </c>
      <c r="E795" t="s">
        <v>16</v>
      </c>
      <c r="F795" t="s">
        <v>2772</v>
      </c>
      <c r="G795">
        <v>5</v>
      </c>
      <c r="H795">
        <v>2015</v>
      </c>
      <c r="I795" t="s">
        <v>2823</v>
      </c>
      <c r="J795" t="s">
        <v>2824</v>
      </c>
      <c r="K795" t="s">
        <v>502</v>
      </c>
      <c r="L795" t="s">
        <v>29</v>
      </c>
      <c r="M795" t="s">
        <v>2825</v>
      </c>
      <c r="N795" t="s">
        <v>55</v>
      </c>
      <c r="U795" t="s">
        <v>502</v>
      </c>
    </row>
    <row r="796" spans="1:21" x14ac:dyDescent="0.25">
      <c r="A796">
        <v>802</v>
      </c>
      <c r="B796" t="s">
        <v>2826</v>
      </c>
      <c r="C796">
        <v>35</v>
      </c>
      <c r="D796" t="s">
        <v>15</v>
      </c>
      <c r="E796" t="s">
        <v>16</v>
      </c>
      <c r="F796" t="s">
        <v>2772</v>
      </c>
      <c r="G796">
        <v>5</v>
      </c>
      <c r="H796">
        <v>2015</v>
      </c>
      <c r="I796" t="s">
        <v>2827</v>
      </c>
      <c r="J796" t="s">
        <v>2828</v>
      </c>
      <c r="K796" t="s">
        <v>209</v>
      </c>
      <c r="L796" t="s">
        <v>29</v>
      </c>
      <c r="M796" t="s">
        <v>2829</v>
      </c>
      <c r="N796" t="s">
        <v>31</v>
      </c>
      <c r="U796" t="s">
        <v>209</v>
      </c>
    </row>
    <row r="797" spans="1:21" x14ac:dyDescent="0.25">
      <c r="A797">
        <v>803</v>
      </c>
      <c r="B797" t="s">
        <v>2830</v>
      </c>
      <c r="C797">
        <v>27</v>
      </c>
      <c r="D797" t="s">
        <v>87</v>
      </c>
      <c r="E797" t="s">
        <v>16</v>
      </c>
      <c r="F797" t="s">
        <v>2772</v>
      </c>
      <c r="G797">
        <v>5</v>
      </c>
      <c r="H797">
        <v>2015</v>
      </c>
      <c r="I797" t="s">
        <v>2827</v>
      </c>
      <c r="J797" t="s">
        <v>2828</v>
      </c>
      <c r="K797" t="s">
        <v>209</v>
      </c>
      <c r="L797" t="s">
        <v>29</v>
      </c>
      <c r="M797" t="s">
        <v>2829</v>
      </c>
      <c r="N797" t="s">
        <v>23</v>
      </c>
      <c r="U797" t="s">
        <v>209</v>
      </c>
    </row>
    <row r="798" spans="1:21" x14ac:dyDescent="0.25">
      <c r="A798">
        <v>800</v>
      </c>
      <c r="B798" t="s">
        <v>2831</v>
      </c>
      <c r="C798">
        <v>60</v>
      </c>
      <c r="D798" t="s">
        <v>15</v>
      </c>
      <c r="E798" t="s">
        <v>25</v>
      </c>
      <c r="F798" t="s">
        <v>2772</v>
      </c>
      <c r="G798">
        <v>6</v>
      </c>
      <c r="H798">
        <v>2015</v>
      </c>
      <c r="I798" t="s">
        <v>2832</v>
      </c>
      <c r="J798" t="s">
        <v>1308</v>
      </c>
      <c r="K798" t="s">
        <v>322</v>
      </c>
      <c r="L798" t="s">
        <v>29</v>
      </c>
      <c r="M798" t="s">
        <v>1887</v>
      </c>
      <c r="N798" t="s">
        <v>31</v>
      </c>
      <c r="U798" t="s">
        <v>322</v>
      </c>
    </row>
    <row r="799" spans="1:21" x14ac:dyDescent="0.25">
      <c r="A799">
        <v>804</v>
      </c>
      <c r="B799" t="s">
        <v>2833</v>
      </c>
      <c r="C799">
        <v>28</v>
      </c>
      <c r="D799" t="s">
        <v>15</v>
      </c>
      <c r="E799" t="s">
        <v>70</v>
      </c>
      <c r="F799" t="s">
        <v>2772</v>
      </c>
      <c r="G799">
        <v>6</v>
      </c>
      <c r="H799">
        <v>2015</v>
      </c>
      <c r="I799" t="s">
        <v>2834</v>
      </c>
      <c r="J799" t="s">
        <v>2398</v>
      </c>
      <c r="K799" t="s">
        <v>132</v>
      </c>
      <c r="L799" t="s">
        <v>29</v>
      </c>
      <c r="M799" t="s">
        <v>2399</v>
      </c>
      <c r="N799" t="s">
        <v>31</v>
      </c>
      <c r="U799" t="s">
        <v>132</v>
      </c>
    </row>
    <row r="800" spans="1:21" x14ac:dyDescent="0.25">
      <c r="A800">
        <v>806</v>
      </c>
      <c r="B800" t="s">
        <v>2835</v>
      </c>
      <c r="C800">
        <v>45</v>
      </c>
      <c r="D800" t="s">
        <v>15</v>
      </c>
      <c r="E800" t="s">
        <v>45</v>
      </c>
      <c r="F800" t="s">
        <v>2772</v>
      </c>
      <c r="G800">
        <v>6</v>
      </c>
      <c r="H800">
        <v>2015</v>
      </c>
      <c r="I800" t="s">
        <v>2836</v>
      </c>
      <c r="J800" t="s">
        <v>2837</v>
      </c>
      <c r="K800" t="s">
        <v>172</v>
      </c>
      <c r="L800" t="s">
        <v>21</v>
      </c>
      <c r="M800" t="s">
        <v>2838</v>
      </c>
      <c r="N800" t="s">
        <v>23</v>
      </c>
      <c r="U800" t="s">
        <v>172</v>
      </c>
    </row>
    <row r="801" spans="1:21" x14ac:dyDescent="0.25">
      <c r="A801">
        <v>801</v>
      </c>
      <c r="B801" t="s">
        <v>2839</v>
      </c>
      <c r="C801">
        <v>63</v>
      </c>
      <c r="D801" t="s">
        <v>15</v>
      </c>
      <c r="E801" t="s">
        <v>25</v>
      </c>
      <c r="F801" t="s">
        <v>2772</v>
      </c>
      <c r="G801">
        <v>6</v>
      </c>
      <c r="H801">
        <v>2015</v>
      </c>
      <c r="I801" t="s">
        <v>2840</v>
      </c>
      <c r="J801" t="s">
        <v>2841</v>
      </c>
      <c r="K801" t="s">
        <v>2842</v>
      </c>
      <c r="L801" t="s">
        <v>21</v>
      </c>
      <c r="M801" t="s">
        <v>2843</v>
      </c>
      <c r="N801" t="s">
        <v>23</v>
      </c>
      <c r="U801" t="s">
        <v>2842</v>
      </c>
    </row>
    <row r="802" spans="1:21" x14ac:dyDescent="0.25">
      <c r="A802">
        <v>809</v>
      </c>
      <c r="B802" t="s">
        <v>2844</v>
      </c>
      <c r="C802">
        <v>45</v>
      </c>
      <c r="D802" t="s">
        <v>15</v>
      </c>
      <c r="E802" t="s">
        <v>45</v>
      </c>
      <c r="F802" t="s">
        <v>2772</v>
      </c>
      <c r="G802">
        <v>7</v>
      </c>
      <c r="H802">
        <v>2015</v>
      </c>
      <c r="I802" t="s">
        <v>2845</v>
      </c>
      <c r="J802" t="s">
        <v>2514</v>
      </c>
      <c r="K802" t="s">
        <v>53</v>
      </c>
      <c r="L802" t="s">
        <v>29</v>
      </c>
      <c r="M802" t="s">
        <v>2515</v>
      </c>
      <c r="N802" t="s">
        <v>70</v>
      </c>
      <c r="U802" t="s">
        <v>53</v>
      </c>
    </row>
    <row r="803" spans="1:21" x14ac:dyDescent="0.25">
      <c r="A803">
        <v>808</v>
      </c>
      <c r="B803" t="s">
        <v>2846</v>
      </c>
      <c r="C803">
        <v>41</v>
      </c>
      <c r="D803" t="s">
        <v>15</v>
      </c>
      <c r="E803" t="s">
        <v>16</v>
      </c>
      <c r="F803" t="s">
        <v>2772</v>
      </c>
      <c r="G803">
        <v>7</v>
      </c>
      <c r="H803">
        <v>2015</v>
      </c>
      <c r="I803" t="s">
        <v>2847</v>
      </c>
      <c r="J803" t="s">
        <v>1455</v>
      </c>
      <c r="K803" t="s">
        <v>427</v>
      </c>
      <c r="L803" t="s">
        <v>70</v>
      </c>
      <c r="M803" t="s">
        <v>2848</v>
      </c>
      <c r="N803" t="s">
        <v>23</v>
      </c>
      <c r="U803" t="s">
        <v>427</v>
      </c>
    </row>
    <row r="804" spans="1:21" x14ac:dyDescent="0.25">
      <c r="A804">
        <v>810</v>
      </c>
      <c r="B804" t="s">
        <v>2849</v>
      </c>
      <c r="C804">
        <v>42</v>
      </c>
      <c r="D804" t="s">
        <v>15</v>
      </c>
      <c r="E804" t="s">
        <v>25</v>
      </c>
      <c r="F804" t="s">
        <v>2772</v>
      </c>
      <c r="G804">
        <v>7</v>
      </c>
      <c r="H804">
        <v>2015</v>
      </c>
      <c r="I804" t="s">
        <v>2850</v>
      </c>
      <c r="J804" t="s">
        <v>1956</v>
      </c>
      <c r="K804" t="s">
        <v>172</v>
      </c>
      <c r="L804" t="s">
        <v>29</v>
      </c>
      <c r="M804" t="s">
        <v>1957</v>
      </c>
      <c r="N804" t="s">
        <v>31</v>
      </c>
      <c r="U804" t="s">
        <v>172</v>
      </c>
    </row>
    <row r="805" spans="1:21" x14ac:dyDescent="0.25">
      <c r="A805">
        <v>835</v>
      </c>
      <c r="B805" t="s">
        <v>2851</v>
      </c>
      <c r="C805">
        <v>19</v>
      </c>
      <c r="D805" t="s">
        <v>15</v>
      </c>
      <c r="E805" t="s">
        <v>370</v>
      </c>
      <c r="F805" t="s">
        <v>2772</v>
      </c>
      <c r="G805">
        <v>8</v>
      </c>
      <c r="H805">
        <v>2015</v>
      </c>
      <c r="I805" t="s">
        <v>2852</v>
      </c>
      <c r="J805" t="s">
        <v>2853</v>
      </c>
      <c r="K805" t="s">
        <v>384</v>
      </c>
      <c r="L805" t="s">
        <v>29</v>
      </c>
      <c r="M805" t="s">
        <v>2854</v>
      </c>
      <c r="N805" t="s">
        <v>31</v>
      </c>
      <c r="U805" t="s">
        <v>384</v>
      </c>
    </row>
    <row r="806" spans="1:21" x14ac:dyDescent="0.25">
      <c r="A806">
        <v>827</v>
      </c>
      <c r="B806" t="s">
        <v>2855</v>
      </c>
      <c r="C806">
        <v>24</v>
      </c>
      <c r="D806" t="s">
        <v>15</v>
      </c>
      <c r="E806" t="s">
        <v>25</v>
      </c>
      <c r="F806" t="s">
        <v>2772</v>
      </c>
      <c r="G806">
        <v>8</v>
      </c>
      <c r="H806">
        <v>2015</v>
      </c>
      <c r="I806" t="s">
        <v>2856</v>
      </c>
      <c r="J806" t="s">
        <v>2857</v>
      </c>
      <c r="K806" t="s">
        <v>117</v>
      </c>
      <c r="L806" t="s">
        <v>84</v>
      </c>
      <c r="M806" t="s">
        <v>2858</v>
      </c>
      <c r="N806" t="s">
        <v>23</v>
      </c>
      <c r="U806" t="s">
        <v>117</v>
      </c>
    </row>
    <row r="807" spans="1:21" x14ac:dyDescent="0.25">
      <c r="A807">
        <v>814</v>
      </c>
      <c r="B807" t="s">
        <v>2859</v>
      </c>
      <c r="C807">
        <v>33</v>
      </c>
      <c r="D807" t="s">
        <v>15</v>
      </c>
      <c r="E807" t="s">
        <v>370</v>
      </c>
      <c r="F807" t="s">
        <v>2772</v>
      </c>
      <c r="G807">
        <v>9</v>
      </c>
      <c r="H807">
        <v>2015</v>
      </c>
      <c r="I807" t="s">
        <v>2860</v>
      </c>
      <c r="J807" t="s">
        <v>2861</v>
      </c>
      <c r="K807" t="s">
        <v>384</v>
      </c>
      <c r="L807" t="s">
        <v>29</v>
      </c>
      <c r="M807" t="s">
        <v>2862</v>
      </c>
      <c r="N807" t="s">
        <v>31</v>
      </c>
      <c r="U807" t="s">
        <v>384</v>
      </c>
    </row>
    <row r="808" spans="1:21" x14ac:dyDescent="0.25">
      <c r="A808">
        <v>842</v>
      </c>
      <c r="B808" t="s">
        <v>2863</v>
      </c>
      <c r="C808">
        <v>59</v>
      </c>
      <c r="D808" t="s">
        <v>15</v>
      </c>
      <c r="E808" t="s">
        <v>33</v>
      </c>
      <c r="F808" t="s">
        <v>2772</v>
      </c>
      <c r="G808">
        <v>9</v>
      </c>
      <c r="H808">
        <v>2015</v>
      </c>
      <c r="I808" t="s">
        <v>2864</v>
      </c>
      <c r="J808" t="s">
        <v>2865</v>
      </c>
      <c r="K808" t="s">
        <v>53</v>
      </c>
      <c r="L808" t="s">
        <v>29</v>
      </c>
      <c r="M808" t="s">
        <v>2866</v>
      </c>
      <c r="N808" t="s">
        <v>80</v>
      </c>
      <c r="U808" t="s">
        <v>53</v>
      </c>
    </row>
    <row r="809" spans="1:21" x14ac:dyDescent="0.25">
      <c r="A809">
        <v>813</v>
      </c>
      <c r="B809" t="s">
        <v>2867</v>
      </c>
      <c r="C809">
        <v>37</v>
      </c>
      <c r="D809" t="s">
        <v>15</v>
      </c>
      <c r="E809" t="s">
        <v>16</v>
      </c>
      <c r="F809" t="s">
        <v>2772</v>
      </c>
      <c r="G809">
        <v>9</v>
      </c>
      <c r="H809">
        <v>2015</v>
      </c>
      <c r="I809" t="s">
        <v>2868</v>
      </c>
      <c r="J809" t="s">
        <v>557</v>
      </c>
      <c r="K809" t="s">
        <v>186</v>
      </c>
      <c r="L809" t="s">
        <v>29</v>
      </c>
      <c r="M809" t="s">
        <v>2187</v>
      </c>
      <c r="N809" t="s">
        <v>70</v>
      </c>
      <c r="U809" t="s">
        <v>186</v>
      </c>
    </row>
    <row r="810" spans="1:21" x14ac:dyDescent="0.25">
      <c r="A810">
        <v>812</v>
      </c>
      <c r="B810" t="s">
        <v>2869</v>
      </c>
      <c r="C810">
        <v>25</v>
      </c>
      <c r="D810" t="s">
        <v>15</v>
      </c>
      <c r="E810" t="s">
        <v>25</v>
      </c>
      <c r="F810" t="s">
        <v>2772</v>
      </c>
      <c r="G810">
        <v>9</v>
      </c>
      <c r="H810">
        <v>2015</v>
      </c>
      <c r="I810" t="s">
        <v>2870</v>
      </c>
      <c r="J810" t="s">
        <v>677</v>
      </c>
      <c r="K810" t="s">
        <v>678</v>
      </c>
      <c r="L810" t="s">
        <v>29</v>
      </c>
      <c r="M810" t="s">
        <v>2871</v>
      </c>
      <c r="N810" t="s">
        <v>31</v>
      </c>
      <c r="U810" t="s">
        <v>678</v>
      </c>
    </row>
    <row r="811" spans="1:21" x14ac:dyDescent="0.25">
      <c r="A811">
        <v>816</v>
      </c>
      <c r="B811" t="s">
        <v>2872</v>
      </c>
      <c r="C811">
        <v>32</v>
      </c>
      <c r="D811" t="s">
        <v>15</v>
      </c>
      <c r="E811" t="s">
        <v>25</v>
      </c>
      <c r="F811" t="s">
        <v>2772</v>
      </c>
      <c r="G811">
        <v>10</v>
      </c>
      <c r="H811">
        <v>2015</v>
      </c>
      <c r="I811" t="s">
        <v>2873</v>
      </c>
      <c r="J811" t="s">
        <v>2874</v>
      </c>
      <c r="K811" t="s">
        <v>53</v>
      </c>
      <c r="L811" t="s">
        <v>29</v>
      </c>
      <c r="M811" t="s">
        <v>2875</v>
      </c>
      <c r="N811" t="s">
        <v>31</v>
      </c>
      <c r="U811" t="s">
        <v>53</v>
      </c>
    </row>
    <row r="812" spans="1:21" x14ac:dyDescent="0.25">
      <c r="A812">
        <v>817</v>
      </c>
      <c r="B812" t="s">
        <v>2876</v>
      </c>
      <c r="C812">
        <v>34</v>
      </c>
      <c r="D812" t="s">
        <v>15</v>
      </c>
      <c r="E812" t="s">
        <v>45</v>
      </c>
      <c r="F812" t="s">
        <v>2772</v>
      </c>
      <c r="G812">
        <v>10</v>
      </c>
      <c r="H812">
        <v>2015</v>
      </c>
      <c r="I812" t="s">
        <v>2877</v>
      </c>
      <c r="J812" t="s">
        <v>886</v>
      </c>
      <c r="K812" t="s">
        <v>53</v>
      </c>
      <c r="L812" t="s">
        <v>29</v>
      </c>
      <c r="M812" t="s">
        <v>887</v>
      </c>
      <c r="N812" t="s">
        <v>80</v>
      </c>
      <c r="U812" t="s">
        <v>53</v>
      </c>
    </row>
    <row r="813" spans="1:21" x14ac:dyDescent="0.25">
      <c r="A813">
        <v>818</v>
      </c>
      <c r="B813" t="s">
        <v>2878</v>
      </c>
      <c r="C813">
        <v>41</v>
      </c>
      <c r="D813" t="s">
        <v>15</v>
      </c>
      <c r="E813" t="s">
        <v>45</v>
      </c>
      <c r="F813" t="s">
        <v>2772</v>
      </c>
      <c r="G813">
        <v>10</v>
      </c>
      <c r="H813">
        <v>2015</v>
      </c>
      <c r="I813" t="s">
        <v>2879</v>
      </c>
      <c r="J813" t="s">
        <v>2880</v>
      </c>
      <c r="K813" t="s">
        <v>53</v>
      </c>
      <c r="L813" t="s">
        <v>29</v>
      </c>
      <c r="M813" t="s">
        <v>85</v>
      </c>
      <c r="N813" t="s">
        <v>31</v>
      </c>
      <c r="U813" t="s">
        <v>53</v>
      </c>
    </row>
    <row r="814" spans="1:21" x14ac:dyDescent="0.25">
      <c r="A814">
        <v>815</v>
      </c>
      <c r="B814" t="s">
        <v>2881</v>
      </c>
      <c r="C814">
        <v>29</v>
      </c>
      <c r="D814" t="s">
        <v>15</v>
      </c>
      <c r="E814" t="s">
        <v>16</v>
      </c>
      <c r="F814" t="s">
        <v>2772</v>
      </c>
      <c r="G814">
        <v>10</v>
      </c>
      <c r="H814">
        <v>2015</v>
      </c>
      <c r="I814" t="s">
        <v>2882</v>
      </c>
      <c r="J814" t="s">
        <v>221</v>
      </c>
      <c r="K814" t="s">
        <v>222</v>
      </c>
      <c r="L814" t="s">
        <v>29</v>
      </c>
      <c r="M814" t="s">
        <v>2883</v>
      </c>
      <c r="N814" t="s">
        <v>31</v>
      </c>
      <c r="U814" t="s">
        <v>222</v>
      </c>
    </row>
    <row r="815" spans="1:21" x14ac:dyDescent="0.25">
      <c r="A815">
        <v>821</v>
      </c>
      <c r="B815" t="s">
        <v>2884</v>
      </c>
      <c r="C815">
        <v>31</v>
      </c>
      <c r="D815" t="s">
        <v>15</v>
      </c>
      <c r="E815" t="s">
        <v>33</v>
      </c>
      <c r="F815" t="s">
        <v>2772</v>
      </c>
      <c r="G815">
        <v>10</v>
      </c>
      <c r="H815">
        <v>2015</v>
      </c>
      <c r="I815" t="s">
        <v>2885</v>
      </c>
      <c r="J815" t="s">
        <v>2886</v>
      </c>
      <c r="K815" t="s">
        <v>196</v>
      </c>
      <c r="L815" t="s">
        <v>29</v>
      </c>
      <c r="M815" t="s">
        <v>2887</v>
      </c>
      <c r="N815" t="s">
        <v>80</v>
      </c>
      <c r="U815" t="s">
        <v>196</v>
      </c>
    </row>
    <row r="816" spans="1:21" x14ac:dyDescent="0.25">
      <c r="A816">
        <v>832</v>
      </c>
      <c r="B816" t="s">
        <v>2888</v>
      </c>
      <c r="C816">
        <v>44</v>
      </c>
      <c r="D816" t="s">
        <v>15</v>
      </c>
      <c r="E816" t="s">
        <v>25</v>
      </c>
      <c r="F816" t="s">
        <v>2772</v>
      </c>
      <c r="G816">
        <v>11</v>
      </c>
      <c r="H816">
        <v>2015</v>
      </c>
      <c r="I816" t="s">
        <v>2889</v>
      </c>
      <c r="J816" t="s">
        <v>2890</v>
      </c>
      <c r="K816" t="s">
        <v>68</v>
      </c>
      <c r="L816" t="s">
        <v>29</v>
      </c>
      <c r="M816" t="s">
        <v>2891</v>
      </c>
      <c r="N816" t="s">
        <v>31</v>
      </c>
      <c r="U816" t="s">
        <v>68</v>
      </c>
    </row>
    <row r="817" spans="1:21" x14ac:dyDescent="0.25">
      <c r="A817">
        <v>819</v>
      </c>
      <c r="B817" t="s">
        <v>198</v>
      </c>
      <c r="C817">
        <v>31</v>
      </c>
      <c r="D817" t="s">
        <v>15</v>
      </c>
      <c r="E817" t="s">
        <v>237</v>
      </c>
      <c r="F817" t="s">
        <v>2772</v>
      </c>
      <c r="G817">
        <v>11</v>
      </c>
      <c r="H817">
        <v>2015</v>
      </c>
      <c r="I817" t="s">
        <v>2892</v>
      </c>
      <c r="J817" t="s">
        <v>1802</v>
      </c>
      <c r="K817" t="s">
        <v>74</v>
      </c>
      <c r="L817" t="s">
        <v>29</v>
      </c>
      <c r="M817" t="s">
        <v>2893</v>
      </c>
      <c r="N817" t="s">
        <v>237</v>
      </c>
      <c r="U817" t="s">
        <v>74</v>
      </c>
    </row>
    <row r="818" spans="1:21" x14ac:dyDescent="0.25">
      <c r="A818">
        <v>823</v>
      </c>
      <c r="B818" t="s">
        <v>2894</v>
      </c>
      <c r="C818">
        <v>23</v>
      </c>
      <c r="D818" t="s">
        <v>15</v>
      </c>
      <c r="E818" t="s">
        <v>25</v>
      </c>
      <c r="F818" t="s">
        <v>2772</v>
      </c>
      <c r="G818">
        <v>12</v>
      </c>
      <c r="H818">
        <v>2015</v>
      </c>
      <c r="I818" t="s">
        <v>2895</v>
      </c>
      <c r="J818" t="s">
        <v>2896</v>
      </c>
      <c r="K818" t="s">
        <v>545</v>
      </c>
      <c r="L818" t="s">
        <v>29</v>
      </c>
      <c r="M818" t="s">
        <v>2897</v>
      </c>
      <c r="N818" t="s">
        <v>237</v>
      </c>
      <c r="U818" t="s">
        <v>545</v>
      </c>
    </row>
    <row r="819" spans="1:21" x14ac:dyDescent="0.25">
      <c r="A819">
        <v>825</v>
      </c>
      <c r="B819" t="s">
        <v>2898</v>
      </c>
      <c r="C819">
        <v>45</v>
      </c>
      <c r="D819" t="s">
        <v>15</v>
      </c>
      <c r="E819" t="s">
        <v>25</v>
      </c>
      <c r="F819" t="s">
        <v>2772</v>
      </c>
      <c r="G819">
        <v>12</v>
      </c>
      <c r="H819">
        <v>2015</v>
      </c>
      <c r="I819" t="s">
        <v>2899</v>
      </c>
      <c r="J819" t="s">
        <v>2900</v>
      </c>
      <c r="K819" t="s">
        <v>474</v>
      </c>
      <c r="L819" t="s">
        <v>29</v>
      </c>
      <c r="M819" t="s">
        <v>2901</v>
      </c>
      <c r="N819" t="s">
        <v>31</v>
      </c>
      <c r="U819" t="s">
        <v>474</v>
      </c>
    </row>
    <row r="820" spans="1:21" x14ac:dyDescent="0.25">
      <c r="A820">
        <v>839</v>
      </c>
      <c r="B820" t="s">
        <v>2902</v>
      </c>
      <c r="C820">
        <v>19</v>
      </c>
      <c r="D820" t="s">
        <v>15</v>
      </c>
      <c r="E820" t="s">
        <v>45</v>
      </c>
      <c r="F820" t="s">
        <v>2772</v>
      </c>
      <c r="G820">
        <v>13</v>
      </c>
      <c r="H820">
        <v>2015</v>
      </c>
      <c r="I820" t="s">
        <v>2903</v>
      </c>
      <c r="J820" t="s">
        <v>2904</v>
      </c>
      <c r="K820" t="s">
        <v>53</v>
      </c>
      <c r="L820" t="s">
        <v>42</v>
      </c>
      <c r="M820" t="s">
        <v>2905</v>
      </c>
      <c r="N820" t="s">
        <v>23</v>
      </c>
      <c r="U820" t="s">
        <v>53</v>
      </c>
    </row>
    <row r="821" spans="1:21" x14ac:dyDescent="0.25">
      <c r="A821">
        <v>824</v>
      </c>
      <c r="B821" t="s">
        <v>2906</v>
      </c>
      <c r="C821">
        <v>39</v>
      </c>
      <c r="D821" t="s">
        <v>15</v>
      </c>
      <c r="E821" t="s">
        <v>25</v>
      </c>
      <c r="F821" t="s">
        <v>2772</v>
      </c>
      <c r="G821">
        <v>13</v>
      </c>
      <c r="H821">
        <v>2015</v>
      </c>
      <c r="I821" t="s">
        <v>2907</v>
      </c>
      <c r="J821" t="s">
        <v>2908</v>
      </c>
      <c r="K821" t="s">
        <v>90</v>
      </c>
      <c r="L821" t="s">
        <v>29</v>
      </c>
      <c r="M821" t="s">
        <v>30</v>
      </c>
      <c r="N821" t="s">
        <v>31</v>
      </c>
      <c r="U821" t="s">
        <v>90</v>
      </c>
    </row>
    <row r="822" spans="1:21" x14ac:dyDescent="0.25">
      <c r="A822">
        <v>826</v>
      </c>
      <c r="B822" t="s">
        <v>2909</v>
      </c>
      <c r="C822">
        <v>67</v>
      </c>
      <c r="D822" t="s">
        <v>15</v>
      </c>
      <c r="E822" t="s">
        <v>16</v>
      </c>
      <c r="F822" t="s">
        <v>2772</v>
      </c>
      <c r="G822">
        <v>13</v>
      </c>
      <c r="H822">
        <v>2015</v>
      </c>
      <c r="I822" t="s">
        <v>2910</v>
      </c>
      <c r="J822" t="s">
        <v>2911</v>
      </c>
      <c r="K822" t="s">
        <v>58</v>
      </c>
      <c r="L822" t="s">
        <v>29</v>
      </c>
      <c r="M822" t="s">
        <v>2912</v>
      </c>
      <c r="N822" t="s">
        <v>31</v>
      </c>
      <c r="U822" t="s">
        <v>58</v>
      </c>
    </row>
    <row r="823" spans="1:21" x14ac:dyDescent="0.25">
      <c r="A823">
        <v>828</v>
      </c>
      <c r="B823" t="s">
        <v>2913</v>
      </c>
      <c r="C823">
        <v>29</v>
      </c>
      <c r="D823" t="s">
        <v>15</v>
      </c>
      <c r="E823" t="s">
        <v>25</v>
      </c>
      <c r="F823" t="s">
        <v>2772</v>
      </c>
      <c r="G823">
        <v>13</v>
      </c>
      <c r="H823">
        <v>2015</v>
      </c>
      <c r="I823" t="s">
        <v>237</v>
      </c>
      <c r="J823" t="s">
        <v>2914</v>
      </c>
      <c r="K823" t="s">
        <v>122</v>
      </c>
      <c r="L823" t="s">
        <v>29</v>
      </c>
      <c r="M823" t="s">
        <v>2915</v>
      </c>
      <c r="N823" t="s">
        <v>108</v>
      </c>
      <c r="U823" t="s">
        <v>122</v>
      </c>
    </row>
    <row r="824" spans="1:21" x14ac:dyDescent="0.25">
      <c r="A824">
        <v>830</v>
      </c>
      <c r="B824" t="s">
        <v>2916</v>
      </c>
      <c r="C824">
        <v>28</v>
      </c>
      <c r="D824" t="s">
        <v>15</v>
      </c>
      <c r="E824" t="s">
        <v>25</v>
      </c>
      <c r="F824" t="s">
        <v>2772</v>
      </c>
      <c r="G824">
        <v>14</v>
      </c>
      <c r="H824">
        <v>2015</v>
      </c>
      <c r="I824" t="s">
        <v>2917</v>
      </c>
      <c r="J824" t="s">
        <v>2918</v>
      </c>
      <c r="K824" t="s">
        <v>53</v>
      </c>
      <c r="L824" t="s">
        <v>29</v>
      </c>
      <c r="M824" t="s">
        <v>2919</v>
      </c>
      <c r="N824" t="s">
        <v>237</v>
      </c>
      <c r="U824" t="s">
        <v>53</v>
      </c>
    </row>
    <row r="825" spans="1:21" x14ac:dyDescent="0.25">
      <c r="A825">
        <v>829</v>
      </c>
      <c r="B825" t="s">
        <v>2920</v>
      </c>
      <c r="C825">
        <v>25</v>
      </c>
      <c r="D825" t="s">
        <v>15</v>
      </c>
      <c r="E825" t="s">
        <v>16</v>
      </c>
      <c r="F825" t="s">
        <v>2772</v>
      </c>
      <c r="G825">
        <v>14</v>
      </c>
      <c r="H825">
        <v>2015</v>
      </c>
      <c r="I825" t="s">
        <v>2921</v>
      </c>
      <c r="J825" t="s">
        <v>2922</v>
      </c>
      <c r="K825" t="s">
        <v>248</v>
      </c>
      <c r="L825" t="s">
        <v>29</v>
      </c>
      <c r="M825" t="s">
        <v>237</v>
      </c>
      <c r="N825" t="s">
        <v>31</v>
      </c>
      <c r="U825" t="s">
        <v>248</v>
      </c>
    </row>
    <row r="826" spans="1:21" x14ac:dyDescent="0.25">
      <c r="A826">
        <v>833</v>
      </c>
      <c r="B826" t="s">
        <v>2923</v>
      </c>
      <c r="C826">
        <v>32</v>
      </c>
      <c r="D826" t="s">
        <v>15</v>
      </c>
      <c r="E826" t="s">
        <v>45</v>
      </c>
      <c r="F826" t="s">
        <v>2772</v>
      </c>
      <c r="G826">
        <v>15</v>
      </c>
      <c r="H826">
        <v>2015</v>
      </c>
      <c r="I826" t="s">
        <v>2924</v>
      </c>
      <c r="J826" t="s">
        <v>83</v>
      </c>
      <c r="K826" t="s">
        <v>53</v>
      </c>
      <c r="L826" t="s">
        <v>29</v>
      </c>
      <c r="M826" t="s">
        <v>268</v>
      </c>
      <c r="N826" t="s">
        <v>31</v>
      </c>
      <c r="U826" t="s">
        <v>53</v>
      </c>
    </row>
    <row r="827" spans="1:21" x14ac:dyDescent="0.25">
      <c r="A827">
        <v>834</v>
      </c>
      <c r="B827" t="s">
        <v>2925</v>
      </c>
      <c r="C827">
        <v>51</v>
      </c>
      <c r="D827" t="s">
        <v>15</v>
      </c>
      <c r="E827" t="s">
        <v>45</v>
      </c>
      <c r="F827" t="s">
        <v>2772</v>
      </c>
      <c r="G827">
        <v>15</v>
      </c>
      <c r="H827">
        <v>2015</v>
      </c>
      <c r="I827" t="s">
        <v>2926</v>
      </c>
      <c r="J827" t="s">
        <v>1308</v>
      </c>
      <c r="K827" t="s">
        <v>322</v>
      </c>
      <c r="L827" t="s">
        <v>29</v>
      </c>
      <c r="M827" t="s">
        <v>1309</v>
      </c>
      <c r="N827" t="s">
        <v>237</v>
      </c>
      <c r="U827" t="s">
        <v>322</v>
      </c>
    </row>
    <row r="828" spans="1:21" x14ac:dyDescent="0.25">
      <c r="A828">
        <v>831</v>
      </c>
      <c r="B828" t="s">
        <v>2927</v>
      </c>
      <c r="C828">
        <v>21</v>
      </c>
      <c r="D828" t="s">
        <v>15</v>
      </c>
      <c r="E828" t="s">
        <v>16</v>
      </c>
      <c r="F828" t="s">
        <v>2772</v>
      </c>
      <c r="G828">
        <v>15</v>
      </c>
      <c r="H828">
        <v>2015</v>
      </c>
      <c r="I828" t="s">
        <v>2928</v>
      </c>
      <c r="J828" t="s">
        <v>2929</v>
      </c>
      <c r="K828" t="s">
        <v>132</v>
      </c>
      <c r="L828" t="s">
        <v>29</v>
      </c>
      <c r="M828" t="s">
        <v>2930</v>
      </c>
      <c r="N828" t="s">
        <v>70</v>
      </c>
      <c r="U828" t="s">
        <v>132</v>
      </c>
    </row>
    <row r="829" spans="1:21" x14ac:dyDescent="0.25">
      <c r="A829">
        <v>836</v>
      </c>
      <c r="B829" t="s">
        <v>2931</v>
      </c>
      <c r="C829">
        <v>27</v>
      </c>
      <c r="D829" t="s">
        <v>15</v>
      </c>
      <c r="E829" t="s">
        <v>16</v>
      </c>
      <c r="F829" t="s">
        <v>2772</v>
      </c>
      <c r="G829">
        <v>16</v>
      </c>
      <c r="H829">
        <v>2015</v>
      </c>
      <c r="I829" t="s">
        <v>2932</v>
      </c>
      <c r="J829" t="s">
        <v>2933</v>
      </c>
      <c r="K829" t="s">
        <v>132</v>
      </c>
      <c r="L829" t="s">
        <v>29</v>
      </c>
      <c r="M829" t="s">
        <v>2934</v>
      </c>
      <c r="N829" t="s">
        <v>31</v>
      </c>
      <c r="U829" t="s">
        <v>132</v>
      </c>
    </row>
    <row r="830" spans="1:21" x14ac:dyDescent="0.25">
      <c r="A830">
        <v>840</v>
      </c>
      <c r="B830" t="s">
        <v>2935</v>
      </c>
      <c r="C830">
        <v>39</v>
      </c>
      <c r="D830" t="s">
        <v>15</v>
      </c>
      <c r="E830" t="s">
        <v>45</v>
      </c>
      <c r="F830" t="s">
        <v>2772</v>
      </c>
      <c r="G830">
        <v>16</v>
      </c>
      <c r="H830">
        <v>2015</v>
      </c>
      <c r="I830" t="s">
        <v>2936</v>
      </c>
      <c r="J830" t="s">
        <v>83</v>
      </c>
      <c r="K830" t="s">
        <v>53</v>
      </c>
      <c r="L830" t="s">
        <v>29</v>
      </c>
      <c r="M830" t="s">
        <v>268</v>
      </c>
      <c r="N830" t="s">
        <v>31</v>
      </c>
      <c r="U830" t="s">
        <v>53</v>
      </c>
    </row>
    <row r="831" spans="1:21" x14ac:dyDescent="0.25">
      <c r="A831">
        <v>841</v>
      </c>
      <c r="B831" t="s">
        <v>2937</v>
      </c>
      <c r="C831">
        <v>61</v>
      </c>
      <c r="D831" t="s">
        <v>15</v>
      </c>
      <c r="E831" t="s">
        <v>25</v>
      </c>
      <c r="F831" t="s">
        <v>2772</v>
      </c>
      <c r="G831">
        <v>17</v>
      </c>
      <c r="H831">
        <v>2015</v>
      </c>
      <c r="I831" t="s">
        <v>2938</v>
      </c>
      <c r="J831" t="s">
        <v>2939</v>
      </c>
      <c r="K831" t="s">
        <v>248</v>
      </c>
      <c r="L831" t="s">
        <v>29</v>
      </c>
      <c r="M831" t="s">
        <v>2940</v>
      </c>
      <c r="N831" t="s">
        <v>31</v>
      </c>
      <c r="U831" t="s">
        <v>248</v>
      </c>
    </row>
    <row r="832" spans="1:21" x14ac:dyDescent="0.25">
      <c r="A832">
        <v>837</v>
      </c>
      <c r="B832" t="s">
        <v>2941</v>
      </c>
      <c r="C832">
        <v>50</v>
      </c>
      <c r="D832" t="s">
        <v>15</v>
      </c>
      <c r="E832" t="s">
        <v>25</v>
      </c>
      <c r="F832" t="s">
        <v>2772</v>
      </c>
      <c r="G832">
        <v>17</v>
      </c>
      <c r="H832">
        <v>2015</v>
      </c>
      <c r="I832" t="s">
        <v>2942</v>
      </c>
      <c r="J832" t="s">
        <v>2173</v>
      </c>
      <c r="K832" t="s">
        <v>427</v>
      </c>
      <c r="L832" t="s">
        <v>29</v>
      </c>
      <c r="M832" t="s">
        <v>2252</v>
      </c>
      <c r="N832" t="s">
        <v>31</v>
      </c>
      <c r="U832" t="s">
        <v>427</v>
      </c>
    </row>
    <row r="833" spans="1:21" x14ac:dyDescent="0.25">
      <c r="A833">
        <v>845</v>
      </c>
      <c r="B833" t="s">
        <v>2943</v>
      </c>
      <c r="C833">
        <v>57</v>
      </c>
      <c r="D833" t="s">
        <v>15</v>
      </c>
      <c r="E833" t="s">
        <v>25</v>
      </c>
      <c r="F833" t="s">
        <v>2772</v>
      </c>
      <c r="G833">
        <v>18</v>
      </c>
      <c r="H833">
        <v>2015</v>
      </c>
      <c r="I833" t="s">
        <v>2944</v>
      </c>
      <c r="J833" t="s">
        <v>2945</v>
      </c>
      <c r="K833" t="s">
        <v>545</v>
      </c>
      <c r="L833" t="s">
        <v>29</v>
      </c>
      <c r="M833" t="s">
        <v>30</v>
      </c>
      <c r="N833" t="s">
        <v>31</v>
      </c>
      <c r="U833" t="s">
        <v>545</v>
      </c>
    </row>
    <row r="834" spans="1:21" x14ac:dyDescent="0.25">
      <c r="A834">
        <v>844</v>
      </c>
      <c r="B834" t="s">
        <v>2946</v>
      </c>
      <c r="C834">
        <v>32</v>
      </c>
      <c r="D834" t="s">
        <v>15</v>
      </c>
      <c r="E834" t="s">
        <v>25</v>
      </c>
      <c r="F834" t="s">
        <v>2772</v>
      </c>
      <c r="G834">
        <v>18</v>
      </c>
      <c r="H834">
        <v>2015</v>
      </c>
      <c r="I834" t="s">
        <v>2947</v>
      </c>
      <c r="J834" t="s">
        <v>2948</v>
      </c>
      <c r="K834" t="s">
        <v>53</v>
      </c>
      <c r="L834" t="s">
        <v>29</v>
      </c>
      <c r="M834" t="s">
        <v>423</v>
      </c>
      <c r="N834" t="s">
        <v>23</v>
      </c>
      <c r="U834" t="s">
        <v>53</v>
      </c>
    </row>
    <row r="835" spans="1:21" x14ac:dyDescent="0.25">
      <c r="A835">
        <v>843</v>
      </c>
      <c r="B835" t="s">
        <v>2949</v>
      </c>
      <c r="C835">
        <v>46</v>
      </c>
      <c r="D835" t="s">
        <v>15</v>
      </c>
      <c r="E835" t="s">
        <v>25</v>
      </c>
      <c r="F835" t="s">
        <v>2772</v>
      </c>
      <c r="G835">
        <v>18</v>
      </c>
      <c r="H835">
        <v>2015</v>
      </c>
      <c r="I835" t="s">
        <v>2950</v>
      </c>
      <c r="J835" t="s">
        <v>2951</v>
      </c>
      <c r="K835" t="s">
        <v>474</v>
      </c>
      <c r="L835" t="s">
        <v>29</v>
      </c>
      <c r="M835" t="s">
        <v>2952</v>
      </c>
      <c r="N835" t="s">
        <v>237</v>
      </c>
      <c r="U835" t="s">
        <v>474</v>
      </c>
    </row>
    <row r="836" spans="1:21" x14ac:dyDescent="0.25">
      <c r="A836">
        <v>847</v>
      </c>
      <c r="B836" t="s">
        <v>2953</v>
      </c>
      <c r="C836">
        <v>50</v>
      </c>
      <c r="D836" t="s">
        <v>15</v>
      </c>
      <c r="E836" t="s">
        <v>370</v>
      </c>
      <c r="F836" t="s">
        <v>2772</v>
      </c>
      <c r="G836">
        <v>18</v>
      </c>
      <c r="H836">
        <v>2015</v>
      </c>
      <c r="I836" t="s">
        <v>2954</v>
      </c>
      <c r="J836" t="s">
        <v>577</v>
      </c>
      <c r="K836" t="s">
        <v>36</v>
      </c>
      <c r="L836" t="s">
        <v>21</v>
      </c>
      <c r="M836" t="s">
        <v>2955</v>
      </c>
      <c r="N836" t="s">
        <v>23</v>
      </c>
      <c r="U836" t="s">
        <v>36</v>
      </c>
    </row>
    <row r="837" spans="1:21" x14ac:dyDescent="0.25">
      <c r="A837">
        <v>846</v>
      </c>
      <c r="B837" t="s">
        <v>2956</v>
      </c>
      <c r="C837">
        <v>46</v>
      </c>
      <c r="D837" t="s">
        <v>15</v>
      </c>
      <c r="E837" t="s">
        <v>25</v>
      </c>
      <c r="F837" t="s">
        <v>2772</v>
      </c>
      <c r="G837">
        <v>19</v>
      </c>
      <c r="H837">
        <v>2015</v>
      </c>
      <c r="I837" t="s">
        <v>2957</v>
      </c>
      <c r="J837" t="s">
        <v>2958</v>
      </c>
      <c r="K837" t="s">
        <v>132</v>
      </c>
      <c r="L837" t="s">
        <v>29</v>
      </c>
      <c r="M837" t="s">
        <v>2959</v>
      </c>
      <c r="N837" t="s">
        <v>31</v>
      </c>
      <c r="U837" t="s">
        <v>132</v>
      </c>
    </row>
    <row r="838" spans="1:21" x14ac:dyDescent="0.25">
      <c r="A838">
        <v>848</v>
      </c>
      <c r="B838" t="s">
        <v>2960</v>
      </c>
      <c r="C838">
        <v>56</v>
      </c>
      <c r="D838" t="s">
        <v>15</v>
      </c>
      <c r="E838" t="s">
        <v>25</v>
      </c>
      <c r="F838" t="s">
        <v>2772</v>
      </c>
      <c r="G838">
        <v>20</v>
      </c>
      <c r="H838">
        <v>2015</v>
      </c>
      <c r="I838" t="s">
        <v>2961</v>
      </c>
      <c r="J838" t="s">
        <v>2962</v>
      </c>
      <c r="K838" t="s">
        <v>222</v>
      </c>
      <c r="L838" t="s">
        <v>29</v>
      </c>
      <c r="M838" t="s">
        <v>2963</v>
      </c>
      <c r="N838" t="s">
        <v>31</v>
      </c>
      <c r="U838" t="s">
        <v>222</v>
      </c>
    </row>
    <row r="839" spans="1:21" x14ac:dyDescent="0.25">
      <c r="A839">
        <v>852</v>
      </c>
      <c r="B839" t="s">
        <v>2964</v>
      </c>
      <c r="C839">
        <v>48</v>
      </c>
      <c r="D839" t="s">
        <v>87</v>
      </c>
      <c r="E839" t="s">
        <v>25</v>
      </c>
      <c r="F839" t="s">
        <v>2772</v>
      </c>
      <c r="G839">
        <v>20</v>
      </c>
      <c r="H839">
        <v>2015</v>
      </c>
      <c r="I839" t="s">
        <v>2965</v>
      </c>
      <c r="J839" t="s">
        <v>2966</v>
      </c>
      <c r="K839" t="s">
        <v>427</v>
      </c>
      <c r="L839" t="s">
        <v>42</v>
      </c>
      <c r="M839" t="s">
        <v>2967</v>
      </c>
      <c r="N839" t="s">
        <v>23</v>
      </c>
      <c r="U839" t="s">
        <v>427</v>
      </c>
    </row>
    <row r="840" spans="1:21" x14ac:dyDescent="0.25">
      <c r="A840">
        <v>849</v>
      </c>
      <c r="B840" t="s">
        <v>2968</v>
      </c>
      <c r="C840">
        <v>23</v>
      </c>
      <c r="D840" t="s">
        <v>15</v>
      </c>
      <c r="E840" t="s">
        <v>25</v>
      </c>
      <c r="F840" t="s">
        <v>2772</v>
      </c>
      <c r="G840">
        <v>20</v>
      </c>
      <c r="H840">
        <v>2015</v>
      </c>
      <c r="I840" t="s">
        <v>2969</v>
      </c>
      <c r="J840" t="s">
        <v>2970</v>
      </c>
      <c r="K840" t="s">
        <v>209</v>
      </c>
      <c r="L840" t="s">
        <v>29</v>
      </c>
      <c r="M840" t="s">
        <v>2971</v>
      </c>
      <c r="N840" t="s">
        <v>31</v>
      </c>
      <c r="U840" t="s">
        <v>209</v>
      </c>
    </row>
    <row r="841" spans="1:21" x14ac:dyDescent="0.25">
      <c r="A841">
        <v>855</v>
      </c>
      <c r="B841" t="s">
        <v>2972</v>
      </c>
      <c r="C841">
        <v>27</v>
      </c>
      <c r="D841" t="s">
        <v>15</v>
      </c>
      <c r="E841" t="s">
        <v>25</v>
      </c>
      <c r="F841" t="s">
        <v>2772</v>
      </c>
      <c r="G841">
        <v>21</v>
      </c>
      <c r="H841">
        <v>2015</v>
      </c>
      <c r="I841" t="s">
        <v>2973</v>
      </c>
      <c r="J841" t="s">
        <v>2974</v>
      </c>
      <c r="K841" t="s">
        <v>53</v>
      </c>
      <c r="L841" t="s">
        <v>29</v>
      </c>
      <c r="M841" t="s">
        <v>2975</v>
      </c>
      <c r="N841" t="s">
        <v>31</v>
      </c>
      <c r="U841" t="s">
        <v>53</v>
      </c>
    </row>
    <row r="842" spans="1:21" x14ac:dyDescent="0.25">
      <c r="A842">
        <v>856</v>
      </c>
      <c r="B842" t="s">
        <v>2976</v>
      </c>
      <c r="C842">
        <v>23</v>
      </c>
      <c r="D842" t="s">
        <v>87</v>
      </c>
      <c r="E842" t="s">
        <v>25</v>
      </c>
      <c r="F842" t="s">
        <v>2772</v>
      </c>
      <c r="G842">
        <v>21</v>
      </c>
      <c r="H842">
        <v>2015</v>
      </c>
      <c r="I842" t="s">
        <v>2973</v>
      </c>
      <c r="J842" t="s">
        <v>2974</v>
      </c>
      <c r="K842" t="s">
        <v>53</v>
      </c>
      <c r="L842" t="s">
        <v>29</v>
      </c>
      <c r="M842" t="s">
        <v>2975</v>
      </c>
      <c r="N842" t="s">
        <v>31</v>
      </c>
      <c r="U842" t="s">
        <v>53</v>
      </c>
    </row>
    <row r="843" spans="1:21" x14ac:dyDescent="0.25">
      <c r="A843">
        <v>858</v>
      </c>
      <c r="B843" t="s">
        <v>2977</v>
      </c>
      <c r="C843">
        <v>24</v>
      </c>
      <c r="D843" t="s">
        <v>15</v>
      </c>
      <c r="E843" t="s">
        <v>25</v>
      </c>
      <c r="F843" t="s">
        <v>2772</v>
      </c>
      <c r="G843">
        <v>21</v>
      </c>
      <c r="H843">
        <v>2015</v>
      </c>
      <c r="I843" t="s">
        <v>2978</v>
      </c>
      <c r="J843" t="s">
        <v>2979</v>
      </c>
      <c r="K843" t="s">
        <v>322</v>
      </c>
      <c r="L843" t="s">
        <v>29</v>
      </c>
      <c r="M843" t="s">
        <v>766</v>
      </c>
      <c r="N843" t="s">
        <v>31</v>
      </c>
      <c r="U843" t="s">
        <v>322</v>
      </c>
    </row>
    <row r="844" spans="1:21" x14ac:dyDescent="0.25">
      <c r="A844">
        <v>859</v>
      </c>
      <c r="B844" t="s">
        <v>2980</v>
      </c>
      <c r="C844">
        <v>24</v>
      </c>
      <c r="D844" t="s">
        <v>15</v>
      </c>
      <c r="E844" t="s">
        <v>45</v>
      </c>
      <c r="F844" t="s">
        <v>2772</v>
      </c>
      <c r="G844">
        <v>21</v>
      </c>
      <c r="H844">
        <v>2015</v>
      </c>
      <c r="I844" t="s">
        <v>2981</v>
      </c>
      <c r="J844" t="s">
        <v>2982</v>
      </c>
      <c r="K844" t="s">
        <v>322</v>
      </c>
      <c r="L844" t="s">
        <v>29</v>
      </c>
      <c r="M844" t="s">
        <v>2983</v>
      </c>
      <c r="N844" t="s">
        <v>23</v>
      </c>
      <c r="U844" t="s">
        <v>322</v>
      </c>
    </row>
    <row r="845" spans="1:21" x14ac:dyDescent="0.25">
      <c r="A845">
        <v>900</v>
      </c>
      <c r="B845" t="s">
        <v>2984</v>
      </c>
      <c r="C845">
        <v>27</v>
      </c>
      <c r="D845" t="s">
        <v>15</v>
      </c>
      <c r="E845" t="s">
        <v>25</v>
      </c>
      <c r="F845" t="s">
        <v>2772</v>
      </c>
      <c r="G845">
        <v>21</v>
      </c>
      <c r="H845">
        <v>2015</v>
      </c>
      <c r="I845" t="s">
        <v>2985</v>
      </c>
      <c r="J845" t="s">
        <v>2857</v>
      </c>
      <c r="K845" t="s">
        <v>117</v>
      </c>
      <c r="L845" t="s">
        <v>29</v>
      </c>
      <c r="M845" t="s">
        <v>2986</v>
      </c>
      <c r="N845" t="s">
        <v>23</v>
      </c>
      <c r="U845" t="s">
        <v>117</v>
      </c>
    </row>
    <row r="846" spans="1:21" x14ac:dyDescent="0.25">
      <c r="A846">
        <v>850</v>
      </c>
      <c r="B846" t="s">
        <v>2987</v>
      </c>
      <c r="C846">
        <v>24</v>
      </c>
      <c r="D846" t="s">
        <v>15</v>
      </c>
      <c r="E846" t="s">
        <v>45</v>
      </c>
      <c r="F846" t="s">
        <v>2772</v>
      </c>
      <c r="G846">
        <v>21</v>
      </c>
      <c r="H846">
        <v>2015</v>
      </c>
      <c r="I846" t="s">
        <v>2988</v>
      </c>
      <c r="J846" t="s">
        <v>521</v>
      </c>
      <c r="K846" t="s">
        <v>122</v>
      </c>
      <c r="L846" t="s">
        <v>29</v>
      </c>
      <c r="M846" t="s">
        <v>522</v>
      </c>
      <c r="N846" t="s">
        <v>31</v>
      </c>
      <c r="U846" t="s">
        <v>122</v>
      </c>
    </row>
    <row r="847" spans="1:21" x14ac:dyDescent="0.25">
      <c r="A847">
        <v>857</v>
      </c>
      <c r="B847" t="s">
        <v>2989</v>
      </c>
      <c r="C847">
        <v>21</v>
      </c>
      <c r="D847" t="s">
        <v>15</v>
      </c>
      <c r="E847" t="s">
        <v>25</v>
      </c>
      <c r="F847" t="s">
        <v>2772</v>
      </c>
      <c r="G847">
        <v>21</v>
      </c>
      <c r="H847">
        <v>2015</v>
      </c>
      <c r="I847" t="s">
        <v>2990</v>
      </c>
      <c r="J847" t="s">
        <v>2991</v>
      </c>
      <c r="K847" t="s">
        <v>122</v>
      </c>
      <c r="L847" t="s">
        <v>29</v>
      </c>
      <c r="M847" t="s">
        <v>2581</v>
      </c>
      <c r="N847" t="s">
        <v>237</v>
      </c>
      <c r="U847" t="s">
        <v>122</v>
      </c>
    </row>
    <row r="848" spans="1:21" x14ac:dyDescent="0.25">
      <c r="A848">
        <v>853</v>
      </c>
      <c r="B848" t="s">
        <v>2992</v>
      </c>
      <c r="C848">
        <v>32</v>
      </c>
      <c r="D848" t="s">
        <v>15</v>
      </c>
      <c r="E848" t="s">
        <v>16</v>
      </c>
      <c r="F848" t="s">
        <v>2772</v>
      </c>
      <c r="G848">
        <v>22</v>
      </c>
      <c r="H848">
        <v>2015</v>
      </c>
      <c r="I848" t="s">
        <v>2993</v>
      </c>
      <c r="J848" t="s">
        <v>2994</v>
      </c>
      <c r="K848" t="s">
        <v>53</v>
      </c>
      <c r="L848" t="s">
        <v>29</v>
      </c>
      <c r="M848" t="s">
        <v>2995</v>
      </c>
      <c r="N848" t="s">
        <v>31</v>
      </c>
      <c r="U848" t="s">
        <v>53</v>
      </c>
    </row>
    <row r="849" spans="1:21" x14ac:dyDescent="0.25">
      <c r="A849">
        <v>861</v>
      </c>
      <c r="B849" t="s">
        <v>2996</v>
      </c>
      <c r="C849">
        <v>55</v>
      </c>
      <c r="D849" t="s">
        <v>15</v>
      </c>
      <c r="E849" t="s">
        <v>25</v>
      </c>
      <c r="F849" t="s">
        <v>2772</v>
      </c>
      <c r="G849">
        <v>22</v>
      </c>
      <c r="H849">
        <v>2015</v>
      </c>
      <c r="I849" t="s">
        <v>2997</v>
      </c>
      <c r="J849" t="s">
        <v>2998</v>
      </c>
      <c r="K849" t="s">
        <v>53</v>
      </c>
      <c r="L849" t="s">
        <v>29</v>
      </c>
      <c r="M849" t="s">
        <v>2999</v>
      </c>
      <c r="N849" t="s">
        <v>31</v>
      </c>
      <c r="U849" t="s">
        <v>53</v>
      </c>
    </row>
    <row r="850" spans="1:21" x14ac:dyDescent="0.25">
      <c r="A850">
        <v>862</v>
      </c>
      <c r="B850" t="s">
        <v>3000</v>
      </c>
      <c r="C850">
        <v>33</v>
      </c>
      <c r="D850" t="s">
        <v>15</v>
      </c>
      <c r="E850" t="s">
        <v>25</v>
      </c>
      <c r="F850" t="s">
        <v>2772</v>
      </c>
      <c r="G850">
        <v>22</v>
      </c>
      <c r="H850">
        <v>2015</v>
      </c>
      <c r="I850" t="s">
        <v>3001</v>
      </c>
      <c r="J850" t="s">
        <v>3002</v>
      </c>
      <c r="K850" t="s">
        <v>322</v>
      </c>
      <c r="L850" t="s">
        <v>29</v>
      </c>
      <c r="M850" t="s">
        <v>3003</v>
      </c>
      <c r="N850" t="s">
        <v>31</v>
      </c>
      <c r="U850" t="s">
        <v>322</v>
      </c>
    </row>
    <row r="851" spans="1:21" x14ac:dyDescent="0.25">
      <c r="A851">
        <v>860</v>
      </c>
      <c r="B851" t="s">
        <v>3004</v>
      </c>
      <c r="C851">
        <v>26</v>
      </c>
      <c r="D851" t="s">
        <v>15</v>
      </c>
      <c r="E851" t="s">
        <v>25</v>
      </c>
      <c r="F851" t="s">
        <v>2772</v>
      </c>
      <c r="G851">
        <v>22</v>
      </c>
      <c r="H851">
        <v>2015</v>
      </c>
      <c r="I851" t="s">
        <v>3005</v>
      </c>
      <c r="J851" t="s">
        <v>2753</v>
      </c>
      <c r="K851" t="s">
        <v>163</v>
      </c>
      <c r="L851" t="s">
        <v>29</v>
      </c>
      <c r="M851" t="s">
        <v>164</v>
      </c>
      <c r="N851" t="s">
        <v>31</v>
      </c>
      <c r="U851" t="s">
        <v>163</v>
      </c>
    </row>
    <row r="852" spans="1:21" x14ac:dyDescent="0.25">
      <c r="A852">
        <v>864</v>
      </c>
      <c r="B852" t="s">
        <v>3006</v>
      </c>
      <c r="C852">
        <v>28</v>
      </c>
      <c r="D852" t="s">
        <v>15</v>
      </c>
      <c r="E852" t="s">
        <v>16</v>
      </c>
      <c r="F852" t="s">
        <v>2772</v>
      </c>
      <c r="G852">
        <v>23</v>
      </c>
      <c r="H852">
        <v>2015</v>
      </c>
      <c r="I852" t="s">
        <v>3007</v>
      </c>
      <c r="J852" t="s">
        <v>1063</v>
      </c>
      <c r="K852" t="s">
        <v>805</v>
      </c>
      <c r="L852" t="s">
        <v>29</v>
      </c>
      <c r="M852" t="s">
        <v>3008</v>
      </c>
      <c r="N852" t="s">
        <v>31</v>
      </c>
      <c r="U852" t="s">
        <v>805</v>
      </c>
    </row>
    <row r="853" spans="1:21" x14ac:dyDescent="0.25">
      <c r="A853">
        <v>865</v>
      </c>
      <c r="B853" t="s">
        <v>3009</v>
      </c>
      <c r="C853">
        <v>19</v>
      </c>
      <c r="D853" t="s">
        <v>15</v>
      </c>
      <c r="E853" t="s">
        <v>16</v>
      </c>
      <c r="F853" t="s">
        <v>2772</v>
      </c>
      <c r="G853">
        <v>23</v>
      </c>
      <c r="H853">
        <v>2015</v>
      </c>
      <c r="I853" t="s">
        <v>3010</v>
      </c>
      <c r="J853" t="s">
        <v>3011</v>
      </c>
      <c r="K853" t="s">
        <v>340</v>
      </c>
      <c r="L853" t="s">
        <v>29</v>
      </c>
      <c r="M853" t="s">
        <v>415</v>
      </c>
      <c r="N853" t="s">
        <v>23</v>
      </c>
      <c r="U853" t="s">
        <v>340</v>
      </c>
    </row>
    <row r="854" spans="1:21" x14ac:dyDescent="0.25">
      <c r="A854">
        <v>866</v>
      </c>
      <c r="B854" t="s">
        <v>3012</v>
      </c>
      <c r="C854">
        <v>35</v>
      </c>
      <c r="D854" t="s">
        <v>15</v>
      </c>
      <c r="E854" t="s">
        <v>25</v>
      </c>
      <c r="F854" t="s">
        <v>2772</v>
      </c>
      <c r="G854">
        <v>23</v>
      </c>
      <c r="H854">
        <v>2015</v>
      </c>
      <c r="I854" t="s">
        <v>3013</v>
      </c>
      <c r="J854" t="s">
        <v>3014</v>
      </c>
      <c r="K854" t="s">
        <v>122</v>
      </c>
      <c r="L854" t="s">
        <v>29</v>
      </c>
      <c r="M854" t="s">
        <v>3015</v>
      </c>
      <c r="N854" t="s">
        <v>31</v>
      </c>
      <c r="U854" t="s">
        <v>122</v>
      </c>
    </row>
    <row r="855" spans="1:21" x14ac:dyDescent="0.25">
      <c r="A855">
        <v>863</v>
      </c>
      <c r="B855" t="s">
        <v>3016</v>
      </c>
      <c r="C855">
        <v>48</v>
      </c>
      <c r="D855" t="s">
        <v>15</v>
      </c>
      <c r="E855" t="s">
        <v>16</v>
      </c>
      <c r="F855" t="s">
        <v>2772</v>
      </c>
      <c r="G855">
        <v>23</v>
      </c>
      <c r="H855">
        <v>2015</v>
      </c>
      <c r="I855" t="s">
        <v>3017</v>
      </c>
      <c r="J855" t="s">
        <v>141</v>
      </c>
      <c r="K855" t="s">
        <v>142</v>
      </c>
      <c r="L855" t="s">
        <v>29</v>
      </c>
      <c r="M855" t="s">
        <v>143</v>
      </c>
      <c r="N855" t="s">
        <v>80</v>
      </c>
      <c r="U855" t="s">
        <v>142</v>
      </c>
    </row>
    <row r="856" spans="1:21" x14ac:dyDescent="0.25">
      <c r="A856">
        <v>868</v>
      </c>
      <c r="B856" t="s">
        <v>3018</v>
      </c>
      <c r="C856">
        <v>45</v>
      </c>
      <c r="D856" t="s">
        <v>15</v>
      </c>
      <c r="E856" t="s">
        <v>25</v>
      </c>
      <c r="F856" t="s">
        <v>2772</v>
      </c>
      <c r="G856">
        <v>23</v>
      </c>
      <c r="H856">
        <v>2015</v>
      </c>
      <c r="I856" t="s">
        <v>3019</v>
      </c>
      <c r="J856" t="s">
        <v>3020</v>
      </c>
      <c r="K856" t="s">
        <v>209</v>
      </c>
      <c r="L856" t="s">
        <v>29</v>
      </c>
      <c r="M856" t="s">
        <v>3021</v>
      </c>
      <c r="N856" t="s">
        <v>31</v>
      </c>
      <c r="U856" t="s">
        <v>209</v>
      </c>
    </row>
    <row r="857" spans="1:21" x14ac:dyDescent="0.25">
      <c r="A857">
        <v>869</v>
      </c>
      <c r="B857" t="s">
        <v>3022</v>
      </c>
      <c r="C857">
        <v>17</v>
      </c>
      <c r="D857" t="s">
        <v>15</v>
      </c>
      <c r="E857" t="s">
        <v>25</v>
      </c>
      <c r="F857" t="s">
        <v>2772</v>
      </c>
      <c r="G857">
        <v>24</v>
      </c>
      <c r="H857">
        <v>2015</v>
      </c>
      <c r="I857" t="s">
        <v>3023</v>
      </c>
      <c r="J857" t="s">
        <v>3024</v>
      </c>
      <c r="K857" t="s">
        <v>68</v>
      </c>
      <c r="L857" t="s">
        <v>29</v>
      </c>
      <c r="M857" t="s">
        <v>3025</v>
      </c>
      <c r="N857" t="s">
        <v>31</v>
      </c>
      <c r="U857" t="s">
        <v>68</v>
      </c>
    </row>
    <row r="858" spans="1:21" x14ac:dyDescent="0.25">
      <c r="A858">
        <v>867</v>
      </c>
      <c r="B858" t="s">
        <v>3026</v>
      </c>
      <c r="C858">
        <v>42</v>
      </c>
      <c r="D858" t="s">
        <v>15</v>
      </c>
      <c r="E858" t="s">
        <v>16</v>
      </c>
      <c r="F858" t="s">
        <v>2772</v>
      </c>
      <c r="G858">
        <v>24</v>
      </c>
      <c r="H858">
        <v>2015</v>
      </c>
      <c r="I858" t="s">
        <v>3027</v>
      </c>
      <c r="J858" t="s">
        <v>1308</v>
      </c>
      <c r="K858" t="s">
        <v>322</v>
      </c>
      <c r="L858" t="s">
        <v>29</v>
      </c>
      <c r="M858" t="s">
        <v>1309</v>
      </c>
      <c r="N858" t="s">
        <v>80</v>
      </c>
      <c r="U858" t="s">
        <v>322</v>
      </c>
    </row>
    <row r="859" spans="1:21" x14ac:dyDescent="0.25">
      <c r="A859">
        <v>881</v>
      </c>
      <c r="B859" t="s">
        <v>3028</v>
      </c>
      <c r="C859">
        <v>53</v>
      </c>
      <c r="D859" t="s">
        <v>15</v>
      </c>
      <c r="E859" t="s">
        <v>25</v>
      </c>
      <c r="F859" t="s">
        <v>2772</v>
      </c>
      <c r="G859">
        <v>24</v>
      </c>
      <c r="H859">
        <v>2015</v>
      </c>
      <c r="I859" t="s">
        <v>3029</v>
      </c>
      <c r="J859" t="s">
        <v>221</v>
      </c>
      <c r="K859" t="s">
        <v>222</v>
      </c>
      <c r="L859" t="s">
        <v>42</v>
      </c>
      <c r="M859" t="s">
        <v>223</v>
      </c>
      <c r="N859" t="s">
        <v>23</v>
      </c>
      <c r="U859" t="s">
        <v>222</v>
      </c>
    </row>
    <row r="860" spans="1:21" x14ac:dyDescent="0.25">
      <c r="A860">
        <v>870</v>
      </c>
      <c r="B860" t="s">
        <v>3030</v>
      </c>
      <c r="C860">
        <v>30</v>
      </c>
      <c r="D860" t="s">
        <v>15</v>
      </c>
      <c r="E860" t="s">
        <v>370</v>
      </c>
      <c r="F860" t="s">
        <v>2772</v>
      </c>
      <c r="G860">
        <v>24</v>
      </c>
      <c r="H860">
        <v>2015</v>
      </c>
      <c r="I860" t="s">
        <v>3031</v>
      </c>
      <c r="J860" t="s">
        <v>180</v>
      </c>
      <c r="K860" t="s">
        <v>181</v>
      </c>
      <c r="L860" t="s">
        <v>29</v>
      </c>
      <c r="M860" t="s">
        <v>182</v>
      </c>
      <c r="N860" t="s">
        <v>70</v>
      </c>
      <c r="U860" t="s">
        <v>181</v>
      </c>
    </row>
    <row r="861" spans="1:21" x14ac:dyDescent="0.25">
      <c r="A861">
        <v>873</v>
      </c>
      <c r="B861" t="s">
        <v>3032</v>
      </c>
      <c r="C861">
        <v>45</v>
      </c>
      <c r="D861" t="s">
        <v>15</v>
      </c>
      <c r="E861" t="s">
        <v>25</v>
      </c>
      <c r="F861" t="s">
        <v>2772</v>
      </c>
      <c r="G861">
        <v>25</v>
      </c>
      <c r="H861">
        <v>2015</v>
      </c>
      <c r="I861" t="s">
        <v>3033</v>
      </c>
      <c r="J861" t="s">
        <v>3034</v>
      </c>
      <c r="K861" t="s">
        <v>63</v>
      </c>
      <c r="L861" t="s">
        <v>29</v>
      </c>
      <c r="M861" t="s">
        <v>2791</v>
      </c>
      <c r="N861" t="s">
        <v>31</v>
      </c>
      <c r="U861" t="s">
        <v>63</v>
      </c>
    </row>
    <row r="862" spans="1:21" x14ac:dyDescent="0.25">
      <c r="A862">
        <v>872</v>
      </c>
      <c r="B862" t="s">
        <v>3035</v>
      </c>
      <c r="C862">
        <v>34</v>
      </c>
      <c r="D862" t="s">
        <v>15</v>
      </c>
      <c r="E862" t="s">
        <v>16</v>
      </c>
      <c r="F862" t="s">
        <v>2772</v>
      </c>
      <c r="G862">
        <v>25</v>
      </c>
      <c r="H862">
        <v>2015</v>
      </c>
      <c r="I862" t="s">
        <v>3036</v>
      </c>
      <c r="J862" t="s">
        <v>1337</v>
      </c>
      <c r="K862" t="s">
        <v>106</v>
      </c>
      <c r="L862" t="s">
        <v>29</v>
      </c>
      <c r="M862" t="s">
        <v>1338</v>
      </c>
      <c r="N862" t="s">
        <v>80</v>
      </c>
      <c r="U862" t="s">
        <v>106</v>
      </c>
    </row>
    <row r="863" spans="1:21" x14ac:dyDescent="0.25">
      <c r="A863">
        <v>871</v>
      </c>
      <c r="B863" t="s">
        <v>3037</v>
      </c>
      <c r="C863">
        <v>21</v>
      </c>
      <c r="D863" t="s">
        <v>15</v>
      </c>
      <c r="E863" t="s">
        <v>25</v>
      </c>
      <c r="F863" t="s">
        <v>2772</v>
      </c>
      <c r="G863">
        <v>25</v>
      </c>
      <c r="H863">
        <v>2015</v>
      </c>
      <c r="I863" t="s">
        <v>3038</v>
      </c>
      <c r="J863" t="s">
        <v>2857</v>
      </c>
      <c r="K863" t="s">
        <v>117</v>
      </c>
      <c r="L863" t="s">
        <v>29</v>
      </c>
      <c r="M863" t="s">
        <v>2986</v>
      </c>
      <c r="N863" t="s">
        <v>23</v>
      </c>
      <c r="U863" t="s">
        <v>117</v>
      </c>
    </row>
    <row r="864" spans="1:21" x14ac:dyDescent="0.25">
      <c r="A864">
        <v>892</v>
      </c>
      <c r="B864" t="s">
        <v>3039</v>
      </c>
      <c r="C864">
        <v>17</v>
      </c>
      <c r="D864" t="s">
        <v>87</v>
      </c>
      <c r="E864" t="s">
        <v>25</v>
      </c>
      <c r="F864" t="s">
        <v>2772</v>
      </c>
      <c r="G864">
        <v>26</v>
      </c>
      <c r="H864">
        <v>2015</v>
      </c>
      <c r="I864" t="s">
        <v>3040</v>
      </c>
      <c r="J864" t="s">
        <v>1735</v>
      </c>
      <c r="K864" t="s">
        <v>20</v>
      </c>
      <c r="L864" t="s">
        <v>42</v>
      </c>
      <c r="M864" t="s">
        <v>3041</v>
      </c>
      <c r="N864" t="s">
        <v>23</v>
      </c>
      <c r="U864" t="s">
        <v>20</v>
      </c>
    </row>
    <row r="865" spans="1:21" x14ac:dyDescent="0.25">
      <c r="A865">
        <v>893</v>
      </c>
      <c r="B865" t="s">
        <v>3042</v>
      </c>
      <c r="C865">
        <v>16</v>
      </c>
      <c r="D865" t="s">
        <v>87</v>
      </c>
      <c r="E865" t="s">
        <v>25</v>
      </c>
      <c r="F865" t="s">
        <v>2772</v>
      </c>
      <c r="G865">
        <v>26</v>
      </c>
      <c r="H865">
        <v>2015</v>
      </c>
      <c r="I865" t="s">
        <v>3040</v>
      </c>
      <c r="J865" t="s">
        <v>1735</v>
      </c>
      <c r="K865" t="s">
        <v>20</v>
      </c>
      <c r="L865" t="s">
        <v>42</v>
      </c>
      <c r="M865" t="s">
        <v>3041</v>
      </c>
      <c r="N865" t="s">
        <v>23</v>
      </c>
      <c r="U865" t="s">
        <v>20</v>
      </c>
    </row>
    <row r="866" spans="1:21" x14ac:dyDescent="0.25">
      <c r="A866">
        <v>875</v>
      </c>
      <c r="B866" t="s">
        <v>3043</v>
      </c>
      <c r="C866">
        <v>46</v>
      </c>
      <c r="D866" t="s">
        <v>15</v>
      </c>
      <c r="E866" t="s">
        <v>16</v>
      </c>
      <c r="F866" t="s">
        <v>2772</v>
      </c>
      <c r="G866">
        <v>26</v>
      </c>
      <c r="H866">
        <v>2015</v>
      </c>
      <c r="I866" t="s">
        <v>3044</v>
      </c>
      <c r="J866" t="s">
        <v>843</v>
      </c>
      <c r="K866" t="s">
        <v>132</v>
      </c>
      <c r="L866" t="s">
        <v>29</v>
      </c>
      <c r="M866" t="s">
        <v>3045</v>
      </c>
      <c r="N866" t="s">
        <v>80</v>
      </c>
      <c r="U866" t="s">
        <v>132</v>
      </c>
    </row>
    <row r="867" spans="1:21" x14ac:dyDescent="0.25">
      <c r="A867">
        <v>876</v>
      </c>
      <c r="B867" t="s">
        <v>3046</v>
      </c>
      <c r="C867">
        <v>23</v>
      </c>
      <c r="D867" t="s">
        <v>15</v>
      </c>
      <c r="E867" t="s">
        <v>45</v>
      </c>
      <c r="F867" t="s">
        <v>2772</v>
      </c>
      <c r="G867">
        <v>26</v>
      </c>
      <c r="H867">
        <v>2015</v>
      </c>
      <c r="I867" t="s">
        <v>3047</v>
      </c>
      <c r="J867" t="s">
        <v>3048</v>
      </c>
      <c r="K867" t="s">
        <v>172</v>
      </c>
      <c r="L867" t="s">
        <v>29</v>
      </c>
      <c r="M867" t="s">
        <v>3049</v>
      </c>
      <c r="N867" t="s">
        <v>31</v>
      </c>
      <c r="U867" t="s">
        <v>172</v>
      </c>
    </row>
    <row r="868" spans="1:21" x14ac:dyDescent="0.25">
      <c r="A868">
        <v>874</v>
      </c>
      <c r="B868" t="s">
        <v>3050</v>
      </c>
      <c r="C868">
        <v>37</v>
      </c>
      <c r="D868" t="s">
        <v>87</v>
      </c>
      <c r="E868" t="s">
        <v>45</v>
      </c>
      <c r="F868" t="s">
        <v>2772</v>
      </c>
      <c r="G868">
        <v>27</v>
      </c>
      <c r="H868">
        <v>2015</v>
      </c>
      <c r="I868" t="s">
        <v>3051</v>
      </c>
      <c r="J868" t="s">
        <v>83</v>
      </c>
      <c r="K868" t="s">
        <v>53</v>
      </c>
      <c r="L868" t="s">
        <v>29</v>
      </c>
      <c r="M868" t="s">
        <v>268</v>
      </c>
      <c r="N868" t="s">
        <v>80</v>
      </c>
      <c r="U868" t="s">
        <v>53</v>
      </c>
    </row>
    <row r="869" spans="1:21" x14ac:dyDescent="0.25">
      <c r="A869">
        <v>877</v>
      </c>
      <c r="B869" t="s">
        <v>3052</v>
      </c>
      <c r="C869">
        <v>43</v>
      </c>
      <c r="D869" t="s">
        <v>15</v>
      </c>
      <c r="E869" t="s">
        <v>25</v>
      </c>
      <c r="F869" t="s">
        <v>2772</v>
      </c>
      <c r="G869">
        <v>27</v>
      </c>
      <c r="H869">
        <v>2015</v>
      </c>
      <c r="I869" t="s">
        <v>3053</v>
      </c>
      <c r="J869" t="s">
        <v>3054</v>
      </c>
      <c r="K869" t="s">
        <v>20</v>
      </c>
      <c r="L869" t="s">
        <v>29</v>
      </c>
      <c r="M869" t="s">
        <v>3055</v>
      </c>
      <c r="N869" t="s">
        <v>31</v>
      </c>
      <c r="U869" t="s">
        <v>20</v>
      </c>
    </row>
    <row r="870" spans="1:21" x14ac:dyDescent="0.25">
      <c r="A870">
        <v>880</v>
      </c>
      <c r="B870" t="s">
        <v>3056</v>
      </c>
      <c r="C870">
        <v>40</v>
      </c>
      <c r="D870" t="s">
        <v>15</v>
      </c>
      <c r="E870" t="s">
        <v>45</v>
      </c>
      <c r="F870" t="s">
        <v>2772</v>
      </c>
      <c r="G870">
        <v>27</v>
      </c>
      <c r="H870">
        <v>2015</v>
      </c>
      <c r="I870" t="s">
        <v>3057</v>
      </c>
      <c r="J870" t="s">
        <v>3058</v>
      </c>
      <c r="K870" t="s">
        <v>122</v>
      </c>
      <c r="L870" t="s">
        <v>29</v>
      </c>
      <c r="M870" t="s">
        <v>3059</v>
      </c>
      <c r="N870" t="s">
        <v>31</v>
      </c>
      <c r="U870" t="s">
        <v>122</v>
      </c>
    </row>
    <row r="871" spans="1:21" x14ac:dyDescent="0.25">
      <c r="A871">
        <v>879</v>
      </c>
      <c r="B871" t="s">
        <v>3060</v>
      </c>
      <c r="C871">
        <v>59</v>
      </c>
      <c r="D871" t="s">
        <v>15</v>
      </c>
      <c r="E871" t="s">
        <v>45</v>
      </c>
      <c r="F871" t="s">
        <v>2772</v>
      </c>
      <c r="G871">
        <v>28</v>
      </c>
      <c r="H871">
        <v>2015</v>
      </c>
      <c r="I871" t="s">
        <v>3061</v>
      </c>
      <c r="J871" t="s">
        <v>1479</v>
      </c>
      <c r="K871" t="s">
        <v>53</v>
      </c>
      <c r="L871" t="s">
        <v>29</v>
      </c>
      <c r="M871" t="s">
        <v>1480</v>
      </c>
      <c r="N871" t="s">
        <v>55</v>
      </c>
      <c r="U871" t="s">
        <v>53</v>
      </c>
    </row>
    <row r="872" spans="1:21" x14ac:dyDescent="0.25">
      <c r="A872">
        <v>878</v>
      </c>
      <c r="B872" t="s">
        <v>3062</v>
      </c>
      <c r="C872">
        <v>31</v>
      </c>
      <c r="D872" t="s">
        <v>15</v>
      </c>
      <c r="E872" t="s">
        <v>16</v>
      </c>
      <c r="F872" t="s">
        <v>2772</v>
      </c>
      <c r="G872">
        <v>28</v>
      </c>
      <c r="H872">
        <v>2015</v>
      </c>
      <c r="I872" t="s">
        <v>3063</v>
      </c>
      <c r="J872" t="s">
        <v>3064</v>
      </c>
      <c r="K872" t="s">
        <v>322</v>
      </c>
      <c r="L872" t="s">
        <v>29</v>
      </c>
      <c r="M872" t="s">
        <v>1309</v>
      </c>
      <c r="N872" t="s">
        <v>23</v>
      </c>
      <c r="U872" t="s">
        <v>322</v>
      </c>
    </row>
    <row r="873" spans="1:21" x14ac:dyDescent="0.25">
      <c r="A873">
        <v>883</v>
      </c>
      <c r="B873" t="s">
        <v>3065</v>
      </c>
      <c r="C873">
        <v>46</v>
      </c>
      <c r="D873" t="s">
        <v>15</v>
      </c>
      <c r="E873" t="s">
        <v>370</v>
      </c>
      <c r="F873" t="s">
        <v>2772</v>
      </c>
      <c r="G873">
        <v>29</v>
      </c>
      <c r="H873">
        <v>2015</v>
      </c>
      <c r="I873" t="s">
        <v>3066</v>
      </c>
      <c r="J873" t="s">
        <v>3067</v>
      </c>
      <c r="K873" t="s">
        <v>2812</v>
      </c>
      <c r="L873" t="s">
        <v>29</v>
      </c>
      <c r="M873" t="s">
        <v>3068</v>
      </c>
      <c r="N873" t="s">
        <v>70</v>
      </c>
      <c r="U873" t="s">
        <v>2812</v>
      </c>
    </row>
    <row r="874" spans="1:21" x14ac:dyDescent="0.25">
      <c r="A874">
        <v>882</v>
      </c>
      <c r="B874" t="s">
        <v>3069</v>
      </c>
      <c r="C874">
        <v>28</v>
      </c>
      <c r="D874" t="s">
        <v>15</v>
      </c>
      <c r="E874" t="s">
        <v>16</v>
      </c>
      <c r="F874" t="s">
        <v>2772</v>
      </c>
      <c r="G874">
        <v>29</v>
      </c>
      <c r="H874">
        <v>2015</v>
      </c>
      <c r="I874" t="s">
        <v>3070</v>
      </c>
      <c r="J874" t="s">
        <v>3071</v>
      </c>
      <c r="K874" t="s">
        <v>897</v>
      </c>
      <c r="L874" t="s">
        <v>29</v>
      </c>
      <c r="M874" t="s">
        <v>1096</v>
      </c>
      <c r="N874" t="s">
        <v>31</v>
      </c>
      <c r="U874" t="s">
        <v>897</v>
      </c>
    </row>
    <row r="875" spans="1:21" x14ac:dyDescent="0.25">
      <c r="A875">
        <v>885</v>
      </c>
      <c r="B875" t="s">
        <v>3072</v>
      </c>
      <c r="C875">
        <v>37</v>
      </c>
      <c r="D875" t="s">
        <v>15</v>
      </c>
      <c r="E875" t="s">
        <v>25</v>
      </c>
      <c r="F875" t="s">
        <v>2772</v>
      </c>
      <c r="G875">
        <v>30</v>
      </c>
      <c r="H875">
        <v>2015</v>
      </c>
      <c r="I875" t="s">
        <v>3073</v>
      </c>
      <c r="J875" t="s">
        <v>3074</v>
      </c>
      <c r="K875" t="s">
        <v>181</v>
      </c>
      <c r="L875" t="s">
        <v>29</v>
      </c>
      <c r="M875" t="s">
        <v>3075</v>
      </c>
      <c r="N875" t="s">
        <v>23</v>
      </c>
      <c r="U875" t="s">
        <v>181</v>
      </c>
    </row>
    <row r="876" spans="1:21" x14ac:dyDescent="0.25">
      <c r="A876">
        <v>891</v>
      </c>
      <c r="B876" t="s">
        <v>3076</v>
      </c>
      <c r="C876">
        <v>28</v>
      </c>
      <c r="D876" t="s">
        <v>15</v>
      </c>
      <c r="E876" t="s">
        <v>45</v>
      </c>
      <c r="F876" t="s">
        <v>3077</v>
      </c>
      <c r="G876">
        <v>2</v>
      </c>
      <c r="H876">
        <v>2015</v>
      </c>
      <c r="I876" t="s">
        <v>3078</v>
      </c>
      <c r="J876" t="s">
        <v>3079</v>
      </c>
      <c r="K876" t="s">
        <v>63</v>
      </c>
      <c r="L876" t="s">
        <v>29</v>
      </c>
      <c r="M876" t="s">
        <v>3080</v>
      </c>
      <c r="N876" t="s">
        <v>31</v>
      </c>
      <c r="U876" t="s">
        <v>63</v>
      </c>
    </row>
    <row r="877" spans="1:21" x14ac:dyDescent="0.25">
      <c r="A877">
        <v>887</v>
      </c>
      <c r="B877" t="s">
        <v>3081</v>
      </c>
      <c r="C877">
        <v>26</v>
      </c>
      <c r="D877" t="s">
        <v>15</v>
      </c>
      <c r="E877" t="s">
        <v>45</v>
      </c>
      <c r="F877" t="s">
        <v>3077</v>
      </c>
      <c r="G877">
        <v>2</v>
      </c>
      <c r="H877">
        <v>2015</v>
      </c>
      <c r="I877" t="s">
        <v>3082</v>
      </c>
      <c r="J877" t="s">
        <v>2904</v>
      </c>
      <c r="K877" t="s">
        <v>53</v>
      </c>
      <c r="L877" t="s">
        <v>29</v>
      </c>
      <c r="M877" t="s">
        <v>2905</v>
      </c>
      <c r="N877" t="s">
        <v>80</v>
      </c>
      <c r="U877" t="s">
        <v>53</v>
      </c>
    </row>
    <row r="878" spans="1:21" x14ac:dyDescent="0.25">
      <c r="A878">
        <v>888</v>
      </c>
      <c r="B878" t="s">
        <v>3083</v>
      </c>
      <c r="C878">
        <v>55</v>
      </c>
      <c r="D878" t="s">
        <v>87</v>
      </c>
      <c r="E878" t="s">
        <v>25</v>
      </c>
      <c r="F878" t="s">
        <v>3077</v>
      </c>
      <c r="G878">
        <v>2</v>
      </c>
      <c r="H878">
        <v>2015</v>
      </c>
      <c r="I878" t="s">
        <v>3084</v>
      </c>
      <c r="J878" t="s">
        <v>27</v>
      </c>
      <c r="K878" t="s">
        <v>28</v>
      </c>
      <c r="L878" t="s">
        <v>29</v>
      </c>
      <c r="M878" t="s">
        <v>30</v>
      </c>
      <c r="N878" t="s">
        <v>80</v>
      </c>
      <c r="U878" t="s">
        <v>28</v>
      </c>
    </row>
    <row r="879" spans="1:21" x14ac:dyDescent="0.25">
      <c r="A879">
        <v>895</v>
      </c>
      <c r="B879" t="s">
        <v>3085</v>
      </c>
      <c r="C879">
        <v>29</v>
      </c>
      <c r="D879" t="s">
        <v>15</v>
      </c>
      <c r="E879" t="s">
        <v>25</v>
      </c>
      <c r="F879" t="s">
        <v>3077</v>
      </c>
      <c r="G879">
        <v>2</v>
      </c>
      <c r="H879">
        <v>2015</v>
      </c>
      <c r="I879" t="s">
        <v>3086</v>
      </c>
      <c r="J879" t="s">
        <v>3087</v>
      </c>
      <c r="K879" t="s">
        <v>122</v>
      </c>
      <c r="L879" t="s">
        <v>29</v>
      </c>
      <c r="M879" t="s">
        <v>3088</v>
      </c>
      <c r="N879" t="s">
        <v>237</v>
      </c>
      <c r="U879" t="s">
        <v>122</v>
      </c>
    </row>
    <row r="880" spans="1:21" x14ac:dyDescent="0.25">
      <c r="A880">
        <v>889</v>
      </c>
      <c r="B880" t="s">
        <v>3089</v>
      </c>
      <c r="C880">
        <v>45</v>
      </c>
      <c r="D880" t="s">
        <v>15</v>
      </c>
      <c r="E880" t="s">
        <v>25</v>
      </c>
      <c r="F880" t="s">
        <v>3077</v>
      </c>
      <c r="G880">
        <v>3</v>
      </c>
      <c r="H880">
        <v>2015</v>
      </c>
      <c r="I880" t="s">
        <v>3090</v>
      </c>
      <c r="J880" t="s">
        <v>83</v>
      </c>
      <c r="K880" t="s">
        <v>53</v>
      </c>
      <c r="L880" t="s">
        <v>29</v>
      </c>
      <c r="M880" t="s">
        <v>268</v>
      </c>
      <c r="N880" t="s">
        <v>23</v>
      </c>
      <c r="U880" t="s">
        <v>53</v>
      </c>
    </row>
    <row r="881" spans="1:21" x14ac:dyDescent="0.25">
      <c r="A881">
        <v>894</v>
      </c>
      <c r="B881" t="s">
        <v>3091</v>
      </c>
      <c r="C881">
        <v>27</v>
      </c>
      <c r="D881" t="s">
        <v>15</v>
      </c>
      <c r="E881" t="s">
        <v>25</v>
      </c>
      <c r="F881" t="s">
        <v>3077</v>
      </c>
      <c r="G881">
        <v>4</v>
      </c>
      <c r="H881">
        <v>2015</v>
      </c>
      <c r="I881" t="s">
        <v>3092</v>
      </c>
      <c r="J881" t="s">
        <v>3093</v>
      </c>
      <c r="K881" t="s">
        <v>545</v>
      </c>
      <c r="L881" t="s">
        <v>29</v>
      </c>
      <c r="M881" t="s">
        <v>3094</v>
      </c>
      <c r="N881" t="s">
        <v>31</v>
      </c>
      <c r="U881" t="s">
        <v>545</v>
      </c>
    </row>
    <row r="882" spans="1:21" x14ac:dyDescent="0.25">
      <c r="A882">
        <v>890</v>
      </c>
      <c r="B882" t="s">
        <v>3095</v>
      </c>
      <c r="C882">
        <v>31</v>
      </c>
      <c r="D882" t="s">
        <v>15</v>
      </c>
      <c r="E882" t="s">
        <v>16</v>
      </c>
      <c r="F882" t="s">
        <v>3077</v>
      </c>
      <c r="G882">
        <v>4</v>
      </c>
      <c r="H882">
        <v>2015</v>
      </c>
      <c r="I882" t="s">
        <v>3096</v>
      </c>
      <c r="J882" t="s">
        <v>1337</v>
      </c>
      <c r="K882" t="s">
        <v>106</v>
      </c>
      <c r="L882" t="s">
        <v>29</v>
      </c>
      <c r="M882" t="s">
        <v>1338</v>
      </c>
      <c r="N882" t="s">
        <v>31</v>
      </c>
      <c r="U882" t="s">
        <v>106</v>
      </c>
    </row>
    <row r="883" spans="1:21" x14ac:dyDescent="0.25">
      <c r="A883">
        <v>897</v>
      </c>
      <c r="B883" t="s">
        <v>3097</v>
      </c>
      <c r="C883">
        <v>50</v>
      </c>
      <c r="D883" t="s">
        <v>15</v>
      </c>
      <c r="E883" t="s">
        <v>25</v>
      </c>
      <c r="F883" t="s">
        <v>3077</v>
      </c>
      <c r="G883">
        <v>5</v>
      </c>
      <c r="H883">
        <v>2015</v>
      </c>
      <c r="I883" t="s">
        <v>3098</v>
      </c>
      <c r="J883" t="s">
        <v>3099</v>
      </c>
      <c r="K883" t="s">
        <v>191</v>
      </c>
      <c r="L883" t="s">
        <v>29</v>
      </c>
      <c r="M883" t="s">
        <v>3100</v>
      </c>
      <c r="N883" t="s">
        <v>31</v>
      </c>
      <c r="U883" t="s">
        <v>191</v>
      </c>
    </row>
    <row r="884" spans="1:21" x14ac:dyDescent="0.25">
      <c r="A884">
        <v>963</v>
      </c>
      <c r="B884" t="s">
        <v>3101</v>
      </c>
      <c r="C884">
        <v>18</v>
      </c>
      <c r="D884" t="s">
        <v>15</v>
      </c>
      <c r="E884" t="s">
        <v>16</v>
      </c>
      <c r="F884" t="s">
        <v>3077</v>
      </c>
      <c r="G884">
        <v>5</v>
      </c>
      <c r="H884">
        <v>2015</v>
      </c>
      <c r="I884" t="s">
        <v>3102</v>
      </c>
      <c r="J884" t="s">
        <v>3103</v>
      </c>
      <c r="K884" t="s">
        <v>58</v>
      </c>
      <c r="L884" t="s">
        <v>29</v>
      </c>
      <c r="M884" t="s">
        <v>2325</v>
      </c>
      <c r="N884" t="s">
        <v>31</v>
      </c>
      <c r="U884" t="s">
        <v>58</v>
      </c>
    </row>
    <row r="885" spans="1:21" x14ac:dyDescent="0.25">
      <c r="A885">
        <v>896</v>
      </c>
      <c r="B885" t="s">
        <v>3104</v>
      </c>
      <c r="C885">
        <v>51</v>
      </c>
      <c r="D885" t="s">
        <v>15</v>
      </c>
      <c r="E885" t="s">
        <v>25</v>
      </c>
      <c r="F885" t="s">
        <v>3077</v>
      </c>
      <c r="G885">
        <v>5</v>
      </c>
      <c r="H885">
        <v>2015</v>
      </c>
      <c r="I885" t="s">
        <v>3105</v>
      </c>
      <c r="J885" t="s">
        <v>3106</v>
      </c>
      <c r="K885" t="s">
        <v>122</v>
      </c>
      <c r="L885" t="s">
        <v>29</v>
      </c>
      <c r="M885" t="s">
        <v>3107</v>
      </c>
      <c r="N885" t="s">
        <v>31</v>
      </c>
      <c r="U885" t="s">
        <v>122</v>
      </c>
    </row>
    <row r="886" spans="1:21" x14ac:dyDescent="0.25">
      <c r="A886">
        <v>899</v>
      </c>
      <c r="B886" t="s">
        <v>3108</v>
      </c>
      <c r="C886">
        <v>39</v>
      </c>
      <c r="D886" t="s">
        <v>15</v>
      </c>
      <c r="E886" t="s">
        <v>25</v>
      </c>
      <c r="F886" t="s">
        <v>3077</v>
      </c>
      <c r="G886">
        <v>6</v>
      </c>
      <c r="H886">
        <v>2015</v>
      </c>
      <c r="I886" t="s">
        <v>3109</v>
      </c>
      <c r="J886" t="s">
        <v>3110</v>
      </c>
      <c r="K886" t="s">
        <v>53</v>
      </c>
      <c r="L886" t="s">
        <v>29</v>
      </c>
      <c r="M886" t="s">
        <v>3111</v>
      </c>
      <c r="N886" t="s">
        <v>31</v>
      </c>
      <c r="U886" t="s">
        <v>53</v>
      </c>
    </row>
    <row r="887" spans="1:21" x14ac:dyDescent="0.25">
      <c r="A887">
        <v>901</v>
      </c>
      <c r="B887" t="s">
        <v>3112</v>
      </c>
      <c r="C887">
        <v>46</v>
      </c>
      <c r="D887" t="s">
        <v>15</v>
      </c>
      <c r="E887" t="s">
        <v>45</v>
      </c>
      <c r="F887" t="s">
        <v>3077</v>
      </c>
      <c r="G887">
        <v>7</v>
      </c>
      <c r="H887">
        <v>2015</v>
      </c>
      <c r="I887" t="s">
        <v>3113</v>
      </c>
      <c r="J887" t="s">
        <v>3114</v>
      </c>
      <c r="K887" t="s">
        <v>322</v>
      </c>
      <c r="L887" t="s">
        <v>29</v>
      </c>
      <c r="M887" t="s">
        <v>3115</v>
      </c>
      <c r="N887" t="s">
        <v>70</v>
      </c>
      <c r="U887" t="s">
        <v>322</v>
      </c>
    </row>
    <row r="888" spans="1:21" x14ac:dyDescent="0.25">
      <c r="A888">
        <v>927</v>
      </c>
      <c r="B888" t="s">
        <v>3116</v>
      </c>
      <c r="C888">
        <v>62</v>
      </c>
      <c r="D888" t="s">
        <v>87</v>
      </c>
      <c r="E888" t="s">
        <v>25</v>
      </c>
      <c r="F888" t="s">
        <v>3077</v>
      </c>
      <c r="G888">
        <v>9</v>
      </c>
      <c r="H888">
        <v>2015</v>
      </c>
      <c r="I888" t="s">
        <v>3117</v>
      </c>
      <c r="J888" t="s">
        <v>3118</v>
      </c>
      <c r="K888" t="s">
        <v>53</v>
      </c>
      <c r="L888" t="s">
        <v>29</v>
      </c>
      <c r="M888" t="s">
        <v>293</v>
      </c>
      <c r="N888" t="s">
        <v>31</v>
      </c>
      <c r="U888" t="s">
        <v>53</v>
      </c>
    </row>
    <row r="889" spans="1:21" x14ac:dyDescent="0.25">
      <c r="A889">
        <v>902</v>
      </c>
      <c r="B889" t="s">
        <v>3119</v>
      </c>
      <c r="C889">
        <v>19</v>
      </c>
      <c r="D889" t="s">
        <v>15</v>
      </c>
      <c r="E889" t="s">
        <v>45</v>
      </c>
      <c r="F889" t="s">
        <v>3077</v>
      </c>
      <c r="G889">
        <v>9</v>
      </c>
      <c r="H889">
        <v>2015</v>
      </c>
      <c r="I889" t="s">
        <v>3120</v>
      </c>
      <c r="J889" t="s">
        <v>727</v>
      </c>
      <c r="K889" t="s">
        <v>340</v>
      </c>
      <c r="L889" t="s">
        <v>29</v>
      </c>
      <c r="M889" t="s">
        <v>3121</v>
      </c>
      <c r="N889" t="s">
        <v>80</v>
      </c>
      <c r="U889" t="s">
        <v>340</v>
      </c>
    </row>
    <row r="890" spans="1:21" x14ac:dyDescent="0.25">
      <c r="A890">
        <v>904</v>
      </c>
      <c r="B890" t="s">
        <v>3122</v>
      </c>
      <c r="C890">
        <v>40</v>
      </c>
      <c r="D890" t="s">
        <v>15</v>
      </c>
      <c r="E890" t="s">
        <v>25</v>
      </c>
      <c r="F890" t="s">
        <v>3077</v>
      </c>
      <c r="G890">
        <v>9</v>
      </c>
      <c r="H890">
        <v>2015</v>
      </c>
      <c r="I890" t="s">
        <v>3123</v>
      </c>
      <c r="J890" t="s">
        <v>3124</v>
      </c>
      <c r="K890" t="s">
        <v>427</v>
      </c>
      <c r="L890" t="s">
        <v>29</v>
      </c>
      <c r="M890" t="s">
        <v>2252</v>
      </c>
      <c r="N890" t="s">
        <v>70</v>
      </c>
      <c r="U890" t="s">
        <v>427</v>
      </c>
    </row>
    <row r="891" spans="1:21" x14ac:dyDescent="0.25">
      <c r="A891">
        <v>910</v>
      </c>
      <c r="B891" t="s">
        <v>3125</v>
      </c>
      <c r="C891">
        <v>38</v>
      </c>
      <c r="D891" t="s">
        <v>15</v>
      </c>
      <c r="E891" t="s">
        <v>25</v>
      </c>
      <c r="F891" t="s">
        <v>3077</v>
      </c>
      <c r="G891">
        <v>10</v>
      </c>
      <c r="H891">
        <v>2015</v>
      </c>
      <c r="I891" t="s">
        <v>3126</v>
      </c>
      <c r="J891" t="s">
        <v>3127</v>
      </c>
      <c r="K891" t="s">
        <v>53</v>
      </c>
      <c r="L891" t="s">
        <v>29</v>
      </c>
      <c r="M891" t="s">
        <v>3128</v>
      </c>
      <c r="N891" t="s">
        <v>237</v>
      </c>
      <c r="U891" t="s">
        <v>53</v>
      </c>
    </row>
    <row r="892" spans="1:21" x14ac:dyDescent="0.25">
      <c r="A892">
        <v>903</v>
      </c>
      <c r="B892" t="s">
        <v>3129</v>
      </c>
      <c r="C892">
        <v>31</v>
      </c>
      <c r="D892" t="s">
        <v>15</v>
      </c>
      <c r="E892" t="s">
        <v>25</v>
      </c>
      <c r="F892" t="s">
        <v>3077</v>
      </c>
      <c r="G892">
        <v>10</v>
      </c>
      <c r="H892">
        <v>2015</v>
      </c>
      <c r="I892" t="s">
        <v>3130</v>
      </c>
      <c r="J892" t="s">
        <v>3131</v>
      </c>
      <c r="K892" t="s">
        <v>910</v>
      </c>
      <c r="L892" t="s">
        <v>29</v>
      </c>
      <c r="M892" t="s">
        <v>3132</v>
      </c>
      <c r="N892" t="s">
        <v>31</v>
      </c>
      <c r="U892" t="s">
        <v>910</v>
      </c>
    </row>
    <row r="893" spans="1:21" x14ac:dyDescent="0.25">
      <c r="A893">
        <v>909</v>
      </c>
      <c r="B893" t="s">
        <v>3133</v>
      </c>
      <c r="C893">
        <v>35</v>
      </c>
      <c r="D893" t="s">
        <v>15</v>
      </c>
      <c r="E893" t="s">
        <v>237</v>
      </c>
      <c r="F893" t="s">
        <v>3077</v>
      </c>
      <c r="G893">
        <v>10</v>
      </c>
      <c r="H893">
        <v>2015</v>
      </c>
      <c r="I893" t="s">
        <v>3134</v>
      </c>
      <c r="J893" t="s">
        <v>3135</v>
      </c>
      <c r="K893" t="s">
        <v>106</v>
      </c>
      <c r="L893" t="s">
        <v>29</v>
      </c>
      <c r="M893" t="s">
        <v>3136</v>
      </c>
      <c r="N893" t="s">
        <v>237</v>
      </c>
      <c r="U893" t="s">
        <v>106</v>
      </c>
    </row>
    <row r="894" spans="1:21" x14ac:dyDescent="0.25">
      <c r="A894">
        <v>907</v>
      </c>
      <c r="B894" t="s">
        <v>3137</v>
      </c>
      <c r="C894">
        <v>49</v>
      </c>
      <c r="D894" t="s">
        <v>15</v>
      </c>
      <c r="E894" t="s">
        <v>25</v>
      </c>
      <c r="F894" t="s">
        <v>3077</v>
      </c>
      <c r="G894">
        <v>10</v>
      </c>
      <c r="H894">
        <v>2015</v>
      </c>
      <c r="I894" t="s">
        <v>3138</v>
      </c>
      <c r="J894" t="s">
        <v>2660</v>
      </c>
      <c r="K894" t="s">
        <v>288</v>
      </c>
      <c r="L894" t="s">
        <v>29</v>
      </c>
      <c r="M894" t="s">
        <v>3139</v>
      </c>
      <c r="N894" t="s">
        <v>108</v>
      </c>
      <c r="U894" t="s">
        <v>288</v>
      </c>
    </row>
    <row r="895" spans="1:21" x14ac:dyDescent="0.25">
      <c r="A895">
        <v>908</v>
      </c>
      <c r="B895" t="s">
        <v>3140</v>
      </c>
      <c r="C895">
        <v>34</v>
      </c>
      <c r="D895" t="s">
        <v>15</v>
      </c>
      <c r="E895" t="s">
        <v>45</v>
      </c>
      <c r="F895" t="s">
        <v>3077</v>
      </c>
      <c r="G895">
        <v>11</v>
      </c>
      <c r="H895">
        <v>2015</v>
      </c>
      <c r="I895" t="s">
        <v>3141</v>
      </c>
      <c r="J895" t="s">
        <v>2948</v>
      </c>
      <c r="K895" t="s">
        <v>53</v>
      </c>
      <c r="L895" t="s">
        <v>29</v>
      </c>
      <c r="M895" t="s">
        <v>554</v>
      </c>
      <c r="N895" t="s">
        <v>237</v>
      </c>
      <c r="U895" t="s">
        <v>53</v>
      </c>
    </row>
    <row r="896" spans="1:21" x14ac:dyDescent="0.25">
      <c r="A896">
        <v>905</v>
      </c>
      <c r="B896" t="s">
        <v>3142</v>
      </c>
      <c r="C896">
        <v>44</v>
      </c>
      <c r="D896" t="s">
        <v>15</v>
      </c>
      <c r="E896" t="s">
        <v>33</v>
      </c>
      <c r="F896" t="s">
        <v>3077</v>
      </c>
      <c r="G896">
        <v>11</v>
      </c>
      <c r="H896">
        <v>2015</v>
      </c>
      <c r="I896" t="s">
        <v>3143</v>
      </c>
      <c r="J896" t="s">
        <v>3144</v>
      </c>
      <c r="K896" t="s">
        <v>132</v>
      </c>
      <c r="L896" t="s">
        <v>29</v>
      </c>
      <c r="M896" t="s">
        <v>3145</v>
      </c>
      <c r="N896" t="s">
        <v>31</v>
      </c>
      <c r="U896" t="s">
        <v>132</v>
      </c>
    </row>
    <row r="897" spans="1:21" x14ac:dyDescent="0.25">
      <c r="A897">
        <v>906</v>
      </c>
      <c r="B897" t="s">
        <v>3146</v>
      </c>
      <c r="C897">
        <v>23</v>
      </c>
      <c r="D897" t="s">
        <v>15</v>
      </c>
      <c r="E897" t="s">
        <v>16</v>
      </c>
      <c r="F897" t="s">
        <v>3077</v>
      </c>
      <c r="G897">
        <v>11</v>
      </c>
      <c r="H897">
        <v>2015</v>
      </c>
      <c r="I897" t="s">
        <v>3147</v>
      </c>
      <c r="J897" t="s">
        <v>3148</v>
      </c>
      <c r="K897" t="s">
        <v>710</v>
      </c>
      <c r="L897" t="s">
        <v>29</v>
      </c>
      <c r="M897" t="s">
        <v>711</v>
      </c>
      <c r="N897" t="s">
        <v>31</v>
      </c>
      <c r="U897" t="s">
        <v>710</v>
      </c>
    </row>
    <row r="898" spans="1:21" x14ac:dyDescent="0.25">
      <c r="A898">
        <v>911</v>
      </c>
      <c r="B898" t="s">
        <v>3149</v>
      </c>
      <c r="C898">
        <v>43</v>
      </c>
      <c r="D898" t="s">
        <v>15</v>
      </c>
      <c r="E898" t="s">
        <v>45</v>
      </c>
      <c r="F898" t="s">
        <v>3077</v>
      </c>
      <c r="G898">
        <v>11</v>
      </c>
      <c r="H898">
        <v>2015</v>
      </c>
      <c r="I898" t="s">
        <v>3150</v>
      </c>
      <c r="J898" t="s">
        <v>2580</v>
      </c>
      <c r="K898" t="s">
        <v>122</v>
      </c>
      <c r="L898" t="s">
        <v>29</v>
      </c>
      <c r="M898" t="s">
        <v>3151</v>
      </c>
      <c r="N898" t="s">
        <v>80</v>
      </c>
      <c r="U898" t="s">
        <v>122</v>
      </c>
    </row>
    <row r="899" spans="1:21" x14ac:dyDescent="0.25">
      <c r="A899">
        <v>913</v>
      </c>
      <c r="B899" t="s">
        <v>3152</v>
      </c>
      <c r="C899">
        <v>31</v>
      </c>
      <c r="D899" t="s">
        <v>15</v>
      </c>
      <c r="E899" t="s">
        <v>25</v>
      </c>
      <c r="F899" t="s">
        <v>3077</v>
      </c>
      <c r="G899">
        <v>12</v>
      </c>
      <c r="H899">
        <v>2015</v>
      </c>
      <c r="I899" t="s">
        <v>3153</v>
      </c>
      <c r="J899" t="s">
        <v>3154</v>
      </c>
      <c r="K899" t="s">
        <v>301</v>
      </c>
      <c r="L899" t="s">
        <v>29</v>
      </c>
      <c r="M899" t="s">
        <v>3155</v>
      </c>
      <c r="N899" t="s">
        <v>31</v>
      </c>
      <c r="U899" t="s">
        <v>301</v>
      </c>
    </row>
    <row r="900" spans="1:21" x14ac:dyDescent="0.25">
      <c r="A900">
        <v>912</v>
      </c>
      <c r="B900" t="s">
        <v>3156</v>
      </c>
      <c r="C900">
        <v>40</v>
      </c>
      <c r="D900" t="s">
        <v>15</v>
      </c>
      <c r="E900" t="s">
        <v>16</v>
      </c>
      <c r="F900" t="s">
        <v>3077</v>
      </c>
      <c r="G900">
        <v>12</v>
      </c>
      <c r="H900">
        <v>2015</v>
      </c>
      <c r="I900" t="s">
        <v>3157</v>
      </c>
      <c r="J900" t="s">
        <v>3158</v>
      </c>
      <c r="K900" t="s">
        <v>58</v>
      </c>
      <c r="L900" t="s">
        <v>29</v>
      </c>
      <c r="M900" t="s">
        <v>3159</v>
      </c>
      <c r="N900" t="s">
        <v>237</v>
      </c>
      <c r="U900" t="s">
        <v>58</v>
      </c>
    </row>
    <row r="901" spans="1:21" x14ac:dyDescent="0.25">
      <c r="A901">
        <v>917</v>
      </c>
      <c r="B901" t="s">
        <v>3160</v>
      </c>
      <c r="C901">
        <v>57</v>
      </c>
      <c r="D901" t="s">
        <v>15</v>
      </c>
      <c r="E901" t="s">
        <v>16</v>
      </c>
      <c r="F901" t="s">
        <v>3077</v>
      </c>
      <c r="G901">
        <v>14</v>
      </c>
      <c r="H901">
        <v>2015</v>
      </c>
      <c r="I901" t="s">
        <v>3161</v>
      </c>
      <c r="J901" t="s">
        <v>3162</v>
      </c>
      <c r="K901" t="s">
        <v>545</v>
      </c>
      <c r="L901" t="s">
        <v>29</v>
      </c>
      <c r="M901" t="s">
        <v>3163</v>
      </c>
      <c r="N901" t="s">
        <v>31</v>
      </c>
      <c r="U901" t="s">
        <v>545</v>
      </c>
    </row>
    <row r="902" spans="1:21" x14ac:dyDescent="0.25">
      <c r="A902">
        <v>919</v>
      </c>
      <c r="B902" t="s">
        <v>3164</v>
      </c>
      <c r="C902">
        <v>18</v>
      </c>
      <c r="D902" t="s">
        <v>15</v>
      </c>
      <c r="E902" t="s">
        <v>45</v>
      </c>
      <c r="F902" t="s">
        <v>3077</v>
      </c>
      <c r="G902">
        <v>14</v>
      </c>
      <c r="H902">
        <v>2015</v>
      </c>
      <c r="I902" t="s">
        <v>3165</v>
      </c>
      <c r="J902" t="s">
        <v>3166</v>
      </c>
      <c r="K902" t="s">
        <v>53</v>
      </c>
      <c r="L902" t="s">
        <v>29</v>
      </c>
      <c r="M902" t="s">
        <v>3167</v>
      </c>
      <c r="N902" t="s">
        <v>108</v>
      </c>
      <c r="U902" t="s">
        <v>53</v>
      </c>
    </row>
    <row r="903" spans="1:21" x14ac:dyDescent="0.25">
      <c r="A903">
        <v>920</v>
      </c>
      <c r="B903" t="s">
        <v>3168</v>
      </c>
      <c r="C903">
        <v>59</v>
      </c>
      <c r="D903" t="s">
        <v>15</v>
      </c>
      <c r="E903" t="s">
        <v>237</v>
      </c>
      <c r="F903" t="s">
        <v>3077</v>
      </c>
      <c r="G903">
        <v>14</v>
      </c>
      <c r="H903">
        <v>2015</v>
      </c>
      <c r="I903" t="s">
        <v>3169</v>
      </c>
      <c r="J903" t="s">
        <v>3170</v>
      </c>
      <c r="K903" t="s">
        <v>53</v>
      </c>
      <c r="L903" t="s">
        <v>29</v>
      </c>
      <c r="M903" t="s">
        <v>3171</v>
      </c>
      <c r="N903" t="s">
        <v>31</v>
      </c>
      <c r="U903" t="s">
        <v>53</v>
      </c>
    </row>
    <row r="904" spans="1:21" x14ac:dyDescent="0.25">
      <c r="A904">
        <v>936</v>
      </c>
      <c r="B904" t="s">
        <v>3172</v>
      </c>
      <c r="C904">
        <v>46</v>
      </c>
      <c r="D904" t="s">
        <v>87</v>
      </c>
      <c r="E904" t="s">
        <v>25</v>
      </c>
      <c r="F904" t="s">
        <v>3077</v>
      </c>
      <c r="G904">
        <v>14</v>
      </c>
      <c r="H904">
        <v>2015</v>
      </c>
      <c r="I904" t="s">
        <v>3173</v>
      </c>
      <c r="J904" t="s">
        <v>3174</v>
      </c>
      <c r="K904" t="s">
        <v>322</v>
      </c>
      <c r="L904" t="s">
        <v>29</v>
      </c>
      <c r="M904" t="s">
        <v>3175</v>
      </c>
      <c r="N904" t="s">
        <v>31</v>
      </c>
      <c r="U904" t="s">
        <v>322</v>
      </c>
    </row>
    <row r="905" spans="1:21" x14ac:dyDescent="0.25">
      <c r="A905">
        <v>914</v>
      </c>
      <c r="B905" t="s">
        <v>3176</v>
      </c>
      <c r="C905">
        <v>27</v>
      </c>
      <c r="D905" t="s">
        <v>15</v>
      </c>
      <c r="E905" t="s">
        <v>25</v>
      </c>
      <c r="F905" t="s">
        <v>3077</v>
      </c>
      <c r="G905">
        <v>14</v>
      </c>
      <c r="H905">
        <v>2015</v>
      </c>
      <c r="I905" t="s">
        <v>2385</v>
      </c>
      <c r="J905" t="s">
        <v>3177</v>
      </c>
      <c r="K905" t="s">
        <v>20</v>
      </c>
      <c r="L905" t="s">
        <v>29</v>
      </c>
      <c r="M905" t="s">
        <v>3178</v>
      </c>
      <c r="N905" t="s">
        <v>31</v>
      </c>
      <c r="U905" t="s">
        <v>20</v>
      </c>
    </row>
    <row r="906" spans="1:21" x14ac:dyDescent="0.25">
      <c r="A906">
        <v>921</v>
      </c>
      <c r="B906" t="s">
        <v>3179</v>
      </c>
      <c r="C906">
        <v>27</v>
      </c>
      <c r="D906" t="s">
        <v>15</v>
      </c>
      <c r="E906" t="s">
        <v>45</v>
      </c>
      <c r="F906" t="s">
        <v>3077</v>
      </c>
      <c r="G906">
        <v>15</v>
      </c>
      <c r="H906">
        <v>2015</v>
      </c>
      <c r="I906" t="s">
        <v>3180</v>
      </c>
      <c r="J906" t="s">
        <v>52</v>
      </c>
      <c r="K906" t="s">
        <v>53</v>
      </c>
      <c r="L906" t="s">
        <v>29</v>
      </c>
      <c r="M906" t="s">
        <v>54</v>
      </c>
      <c r="N906" t="s">
        <v>31</v>
      </c>
      <c r="U906" t="s">
        <v>53</v>
      </c>
    </row>
    <row r="907" spans="1:21" x14ac:dyDescent="0.25">
      <c r="A907">
        <v>935</v>
      </c>
      <c r="B907" t="s">
        <v>3181</v>
      </c>
      <c r="C907">
        <v>27</v>
      </c>
      <c r="D907" t="s">
        <v>15</v>
      </c>
      <c r="E907" t="s">
        <v>45</v>
      </c>
      <c r="F907" t="s">
        <v>3077</v>
      </c>
      <c r="G907">
        <v>15</v>
      </c>
      <c r="H907">
        <v>2015</v>
      </c>
      <c r="I907" t="s">
        <v>3182</v>
      </c>
      <c r="J907" t="s">
        <v>3183</v>
      </c>
      <c r="K907" t="s">
        <v>53</v>
      </c>
      <c r="L907" t="s">
        <v>42</v>
      </c>
      <c r="M907" t="s">
        <v>85</v>
      </c>
      <c r="N907" t="s">
        <v>23</v>
      </c>
      <c r="U907" t="s">
        <v>53</v>
      </c>
    </row>
    <row r="908" spans="1:21" x14ac:dyDescent="0.25">
      <c r="A908">
        <v>915</v>
      </c>
      <c r="B908" t="s">
        <v>3184</v>
      </c>
      <c r="C908">
        <v>15</v>
      </c>
      <c r="D908" t="s">
        <v>15</v>
      </c>
      <c r="E908" t="s">
        <v>45</v>
      </c>
      <c r="F908" t="s">
        <v>3077</v>
      </c>
      <c r="G908">
        <v>15</v>
      </c>
      <c r="H908">
        <v>2015</v>
      </c>
      <c r="I908" t="s">
        <v>3185</v>
      </c>
      <c r="J908" t="s">
        <v>2263</v>
      </c>
      <c r="K908" t="s">
        <v>322</v>
      </c>
      <c r="L908" t="s">
        <v>29</v>
      </c>
      <c r="M908" t="s">
        <v>1309</v>
      </c>
      <c r="N908" t="s">
        <v>31</v>
      </c>
      <c r="U908" t="s">
        <v>322</v>
      </c>
    </row>
    <row r="909" spans="1:21" x14ac:dyDescent="0.25">
      <c r="A909">
        <v>916</v>
      </c>
      <c r="B909" t="s">
        <v>3186</v>
      </c>
      <c r="C909">
        <v>50</v>
      </c>
      <c r="D909" t="s">
        <v>87</v>
      </c>
      <c r="E909" t="s">
        <v>25</v>
      </c>
      <c r="F909" t="s">
        <v>3077</v>
      </c>
      <c r="G909">
        <v>15</v>
      </c>
      <c r="H909">
        <v>2015</v>
      </c>
      <c r="I909" t="s">
        <v>3187</v>
      </c>
      <c r="J909" t="s">
        <v>162</v>
      </c>
      <c r="K909" t="s">
        <v>163</v>
      </c>
      <c r="L909" t="s">
        <v>29</v>
      </c>
      <c r="M909" t="s">
        <v>2198</v>
      </c>
      <c r="N909" t="s">
        <v>31</v>
      </c>
      <c r="U909" t="s">
        <v>163</v>
      </c>
    </row>
    <row r="910" spans="1:21" x14ac:dyDescent="0.25">
      <c r="A910">
        <v>918</v>
      </c>
      <c r="B910" t="s">
        <v>3188</v>
      </c>
      <c r="C910">
        <v>25</v>
      </c>
      <c r="D910" t="s">
        <v>15</v>
      </c>
      <c r="E910" t="s">
        <v>16</v>
      </c>
      <c r="F910" t="s">
        <v>3077</v>
      </c>
      <c r="G910">
        <v>15</v>
      </c>
      <c r="H910">
        <v>2015</v>
      </c>
      <c r="I910" t="s">
        <v>3189</v>
      </c>
      <c r="J910" t="s">
        <v>116</v>
      </c>
      <c r="K910" t="s">
        <v>117</v>
      </c>
      <c r="L910" t="s">
        <v>29</v>
      </c>
      <c r="M910" t="s">
        <v>118</v>
      </c>
      <c r="N910" t="s">
        <v>31</v>
      </c>
      <c r="U910" t="s">
        <v>117</v>
      </c>
    </row>
    <row r="911" spans="1:21" x14ac:dyDescent="0.25">
      <c r="A911">
        <v>922</v>
      </c>
      <c r="B911" t="s">
        <v>3190</v>
      </c>
      <c r="C911">
        <v>31</v>
      </c>
      <c r="D911" t="s">
        <v>15</v>
      </c>
      <c r="E911" t="s">
        <v>25</v>
      </c>
      <c r="F911" t="s">
        <v>3077</v>
      </c>
      <c r="G911">
        <v>15</v>
      </c>
      <c r="H911">
        <v>2015</v>
      </c>
      <c r="I911" t="s">
        <v>3191</v>
      </c>
      <c r="J911" t="s">
        <v>850</v>
      </c>
      <c r="K911" t="s">
        <v>117</v>
      </c>
      <c r="L911" t="s">
        <v>29</v>
      </c>
      <c r="M911" t="s">
        <v>3192</v>
      </c>
      <c r="N911" t="s">
        <v>31</v>
      </c>
      <c r="U911" t="s">
        <v>117</v>
      </c>
    </row>
    <row r="912" spans="1:21" x14ac:dyDescent="0.25">
      <c r="A912">
        <v>923</v>
      </c>
      <c r="B912" t="s">
        <v>3193</v>
      </c>
      <c r="C912">
        <v>20</v>
      </c>
      <c r="D912" t="s">
        <v>15</v>
      </c>
      <c r="E912" t="s">
        <v>16</v>
      </c>
      <c r="F912" t="s">
        <v>3077</v>
      </c>
      <c r="G912">
        <v>15</v>
      </c>
      <c r="H912">
        <v>2015</v>
      </c>
      <c r="I912" t="s">
        <v>3194</v>
      </c>
      <c r="J912" t="s">
        <v>260</v>
      </c>
      <c r="K912" t="s">
        <v>122</v>
      </c>
      <c r="L912" t="s">
        <v>29</v>
      </c>
      <c r="M912" t="s">
        <v>261</v>
      </c>
      <c r="N912" t="s">
        <v>31</v>
      </c>
      <c r="U912" t="s">
        <v>122</v>
      </c>
    </row>
    <row r="913" spans="1:21" x14ac:dyDescent="0.25">
      <c r="A913">
        <v>924</v>
      </c>
      <c r="B913" t="s">
        <v>3195</v>
      </c>
      <c r="C913">
        <v>35</v>
      </c>
      <c r="D913" t="s">
        <v>15</v>
      </c>
      <c r="E913" t="s">
        <v>25</v>
      </c>
      <c r="F913" t="s">
        <v>3077</v>
      </c>
      <c r="G913">
        <v>15</v>
      </c>
      <c r="H913">
        <v>2015</v>
      </c>
      <c r="I913" t="s">
        <v>3196</v>
      </c>
      <c r="J913" t="s">
        <v>3197</v>
      </c>
      <c r="K913" t="s">
        <v>36</v>
      </c>
      <c r="L913" t="s">
        <v>29</v>
      </c>
      <c r="M913" t="s">
        <v>3198</v>
      </c>
      <c r="N913" t="s">
        <v>31</v>
      </c>
      <c r="U913" t="s">
        <v>36</v>
      </c>
    </row>
    <row r="914" spans="1:21" x14ac:dyDescent="0.25">
      <c r="A914">
        <v>925</v>
      </c>
      <c r="B914" t="s">
        <v>3199</v>
      </c>
      <c r="C914">
        <v>25</v>
      </c>
      <c r="D914" t="s">
        <v>15</v>
      </c>
      <c r="E914" t="s">
        <v>45</v>
      </c>
      <c r="F914" t="s">
        <v>3077</v>
      </c>
      <c r="G914">
        <v>16</v>
      </c>
      <c r="H914">
        <v>2015</v>
      </c>
      <c r="I914" t="s">
        <v>3200</v>
      </c>
      <c r="J914" t="s">
        <v>3201</v>
      </c>
      <c r="K914" t="s">
        <v>53</v>
      </c>
      <c r="L914" t="s">
        <v>29</v>
      </c>
      <c r="M914" t="s">
        <v>85</v>
      </c>
      <c r="N914" t="s">
        <v>23</v>
      </c>
      <c r="U914" t="s">
        <v>53</v>
      </c>
    </row>
    <row r="915" spans="1:21" x14ac:dyDescent="0.25">
      <c r="A915">
        <v>928</v>
      </c>
      <c r="B915" t="s">
        <v>3202</v>
      </c>
      <c r="C915">
        <v>33</v>
      </c>
      <c r="D915" t="s">
        <v>15</v>
      </c>
      <c r="E915" t="s">
        <v>16</v>
      </c>
      <c r="F915" t="s">
        <v>3077</v>
      </c>
      <c r="G915">
        <v>16</v>
      </c>
      <c r="H915">
        <v>2015</v>
      </c>
      <c r="I915" t="s">
        <v>3203</v>
      </c>
      <c r="J915" t="s">
        <v>116</v>
      </c>
      <c r="K915" t="s">
        <v>301</v>
      </c>
      <c r="L915" t="s">
        <v>29</v>
      </c>
      <c r="M915" t="s">
        <v>118</v>
      </c>
      <c r="N915" t="s">
        <v>237</v>
      </c>
      <c r="U915" t="s">
        <v>301</v>
      </c>
    </row>
    <row r="916" spans="1:21" x14ac:dyDescent="0.25">
      <c r="A916">
        <v>926</v>
      </c>
      <c r="B916" t="s">
        <v>3204</v>
      </c>
      <c r="C916">
        <v>27</v>
      </c>
      <c r="D916" t="s">
        <v>15</v>
      </c>
      <c r="E916" t="s">
        <v>25</v>
      </c>
      <c r="F916" t="s">
        <v>3077</v>
      </c>
      <c r="G916">
        <v>16</v>
      </c>
      <c r="H916">
        <v>2015</v>
      </c>
      <c r="I916" t="s">
        <v>3205</v>
      </c>
      <c r="J916" t="s">
        <v>260</v>
      </c>
      <c r="K916" t="s">
        <v>122</v>
      </c>
      <c r="L916" t="s">
        <v>29</v>
      </c>
      <c r="M916" t="s">
        <v>261</v>
      </c>
      <c r="N916" t="s">
        <v>31</v>
      </c>
      <c r="U916" t="s">
        <v>122</v>
      </c>
    </row>
    <row r="917" spans="1:21" x14ac:dyDescent="0.25">
      <c r="A917">
        <v>929</v>
      </c>
      <c r="B917" t="s">
        <v>3206</v>
      </c>
      <c r="C917">
        <v>22</v>
      </c>
      <c r="D917" t="s">
        <v>15</v>
      </c>
      <c r="E917" t="s">
        <v>45</v>
      </c>
      <c r="F917" t="s">
        <v>3077</v>
      </c>
      <c r="G917">
        <v>17</v>
      </c>
      <c r="H917">
        <v>2015</v>
      </c>
      <c r="I917" t="s">
        <v>3207</v>
      </c>
      <c r="J917" t="s">
        <v>1107</v>
      </c>
      <c r="K917" t="s">
        <v>53</v>
      </c>
      <c r="L917" t="s">
        <v>29</v>
      </c>
      <c r="M917" t="s">
        <v>3208</v>
      </c>
      <c r="N917" t="s">
        <v>55</v>
      </c>
      <c r="U917" t="s">
        <v>53</v>
      </c>
    </row>
    <row r="918" spans="1:21" x14ac:dyDescent="0.25">
      <c r="A918">
        <v>933</v>
      </c>
      <c r="B918" t="s">
        <v>3209</v>
      </c>
      <c r="C918">
        <v>30</v>
      </c>
      <c r="D918" t="s">
        <v>15</v>
      </c>
      <c r="E918" t="s">
        <v>16</v>
      </c>
      <c r="F918" t="s">
        <v>3077</v>
      </c>
      <c r="G918">
        <v>17</v>
      </c>
      <c r="H918">
        <v>2015</v>
      </c>
      <c r="I918" t="s">
        <v>3210</v>
      </c>
      <c r="J918" t="s">
        <v>3211</v>
      </c>
      <c r="K918" t="s">
        <v>53</v>
      </c>
      <c r="L918" t="s">
        <v>29</v>
      </c>
      <c r="M918" t="s">
        <v>3212</v>
      </c>
      <c r="N918" t="s">
        <v>23</v>
      </c>
      <c r="U918" t="s">
        <v>53</v>
      </c>
    </row>
    <row r="919" spans="1:21" x14ac:dyDescent="0.25">
      <c r="A919">
        <v>930</v>
      </c>
      <c r="B919" t="s">
        <v>3213</v>
      </c>
      <c r="C919">
        <v>28</v>
      </c>
      <c r="D919" t="s">
        <v>15</v>
      </c>
      <c r="E919" t="s">
        <v>16</v>
      </c>
      <c r="F919" t="s">
        <v>3077</v>
      </c>
      <c r="G919">
        <v>17</v>
      </c>
      <c r="H919">
        <v>2015</v>
      </c>
      <c r="I919" t="s">
        <v>3214</v>
      </c>
      <c r="J919" t="s">
        <v>3215</v>
      </c>
      <c r="K919" t="s">
        <v>74</v>
      </c>
      <c r="L919" t="s">
        <v>29</v>
      </c>
      <c r="M919" t="s">
        <v>3216</v>
      </c>
      <c r="N919" t="s">
        <v>80</v>
      </c>
      <c r="U919" t="s">
        <v>74</v>
      </c>
    </row>
    <row r="920" spans="1:21" x14ac:dyDescent="0.25">
      <c r="A920">
        <v>931</v>
      </c>
      <c r="B920" t="s">
        <v>3217</v>
      </c>
      <c r="C920">
        <v>18</v>
      </c>
      <c r="D920" t="s">
        <v>15</v>
      </c>
      <c r="E920" t="s">
        <v>16</v>
      </c>
      <c r="F920" t="s">
        <v>3077</v>
      </c>
      <c r="G920">
        <v>17</v>
      </c>
      <c r="H920">
        <v>2015</v>
      </c>
      <c r="I920" t="s">
        <v>3218</v>
      </c>
      <c r="J920" t="s">
        <v>3219</v>
      </c>
      <c r="K920" t="s">
        <v>209</v>
      </c>
      <c r="L920" t="s">
        <v>29</v>
      </c>
      <c r="M920" t="s">
        <v>2505</v>
      </c>
      <c r="N920" t="s">
        <v>23</v>
      </c>
      <c r="U920" t="s">
        <v>209</v>
      </c>
    </row>
    <row r="921" spans="1:21" x14ac:dyDescent="0.25">
      <c r="A921">
        <v>934</v>
      </c>
      <c r="B921" t="s">
        <v>3220</v>
      </c>
      <c r="C921">
        <v>28</v>
      </c>
      <c r="D921" t="s">
        <v>15</v>
      </c>
      <c r="E921" t="s">
        <v>25</v>
      </c>
      <c r="F921" t="s">
        <v>3077</v>
      </c>
      <c r="G921">
        <v>18</v>
      </c>
      <c r="H921">
        <v>2015</v>
      </c>
      <c r="I921" t="s">
        <v>3221</v>
      </c>
      <c r="J921" t="s">
        <v>2514</v>
      </c>
      <c r="K921" t="s">
        <v>53</v>
      </c>
      <c r="L921" t="s">
        <v>29</v>
      </c>
      <c r="M921" t="s">
        <v>2515</v>
      </c>
      <c r="N921" t="s">
        <v>237</v>
      </c>
      <c r="U921" t="s">
        <v>53</v>
      </c>
    </row>
    <row r="922" spans="1:21" x14ac:dyDescent="0.25">
      <c r="A922">
        <v>932</v>
      </c>
      <c r="B922" t="s">
        <v>3222</v>
      </c>
      <c r="C922">
        <v>31</v>
      </c>
      <c r="D922" t="s">
        <v>15</v>
      </c>
      <c r="E922" t="s">
        <v>16</v>
      </c>
      <c r="F922" t="s">
        <v>3077</v>
      </c>
      <c r="G922">
        <v>18</v>
      </c>
      <c r="H922">
        <v>2015</v>
      </c>
      <c r="I922" t="s">
        <v>3223</v>
      </c>
      <c r="J922" t="s">
        <v>3224</v>
      </c>
      <c r="K922" t="s">
        <v>322</v>
      </c>
      <c r="L922" t="s">
        <v>29</v>
      </c>
      <c r="M922" t="s">
        <v>3225</v>
      </c>
      <c r="N922" t="s">
        <v>31</v>
      </c>
      <c r="U922" t="s">
        <v>322</v>
      </c>
    </row>
    <row r="923" spans="1:21" x14ac:dyDescent="0.25">
      <c r="A923">
        <v>937</v>
      </c>
      <c r="B923" t="s">
        <v>3226</v>
      </c>
      <c r="C923">
        <v>54</v>
      </c>
      <c r="D923" t="s">
        <v>15</v>
      </c>
      <c r="E923" t="s">
        <v>16</v>
      </c>
      <c r="F923" t="s">
        <v>3077</v>
      </c>
      <c r="G923">
        <v>19</v>
      </c>
      <c r="H923">
        <v>2015</v>
      </c>
      <c r="I923" t="s">
        <v>3227</v>
      </c>
      <c r="J923" t="s">
        <v>83</v>
      </c>
      <c r="K923" t="s">
        <v>53</v>
      </c>
      <c r="L923" t="s">
        <v>29</v>
      </c>
      <c r="M923" t="s">
        <v>85</v>
      </c>
      <c r="N923" t="s">
        <v>108</v>
      </c>
      <c r="U923" t="s">
        <v>53</v>
      </c>
    </row>
    <row r="924" spans="1:21" x14ac:dyDescent="0.25">
      <c r="A924">
        <v>939</v>
      </c>
      <c r="B924" t="s">
        <v>3228</v>
      </c>
      <c r="C924">
        <v>39</v>
      </c>
      <c r="D924" t="s">
        <v>15</v>
      </c>
      <c r="E924" t="s">
        <v>16</v>
      </c>
      <c r="F924" t="s">
        <v>3077</v>
      </c>
      <c r="G924">
        <v>20</v>
      </c>
      <c r="H924">
        <v>2015</v>
      </c>
      <c r="I924" t="s">
        <v>3229</v>
      </c>
      <c r="J924" t="s">
        <v>1479</v>
      </c>
      <c r="K924" t="s">
        <v>53</v>
      </c>
      <c r="L924" t="s">
        <v>29</v>
      </c>
      <c r="M924" t="s">
        <v>1480</v>
      </c>
      <c r="N924" t="s">
        <v>55</v>
      </c>
      <c r="U924" t="s">
        <v>53</v>
      </c>
    </row>
    <row r="925" spans="1:21" x14ac:dyDescent="0.25">
      <c r="A925">
        <v>941</v>
      </c>
      <c r="B925" t="s">
        <v>3230</v>
      </c>
      <c r="C925">
        <v>21</v>
      </c>
      <c r="D925" t="s">
        <v>15</v>
      </c>
      <c r="E925" t="s">
        <v>25</v>
      </c>
      <c r="F925" t="s">
        <v>3077</v>
      </c>
      <c r="G925">
        <v>20</v>
      </c>
      <c r="H925">
        <v>2015</v>
      </c>
      <c r="I925" t="s">
        <v>3231</v>
      </c>
      <c r="J925" t="s">
        <v>3232</v>
      </c>
      <c r="K925" t="s">
        <v>90</v>
      </c>
      <c r="L925" t="s">
        <v>29</v>
      </c>
      <c r="M925" t="s">
        <v>3233</v>
      </c>
      <c r="N925" t="s">
        <v>31</v>
      </c>
      <c r="U925" t="s">
        <v>90</v>
      </c>
    </row>
    <row r="926" spans="1:21" x14ac:dyDescent="0.25">
      <c r="A926">
        <v>966</v>
      </c>
      <c r="B926" t="s">
        <v>3234</v>
      </c>
      <c r="C926">
        <v>47</v>
      </c>
      <c r="D926" t="s">
        <v>15</v>
      </c>
      <c r="E926" t="s">
        <v>25</v>
      </c>
      <c r="F926" t="s">
        <v>3077</v>
      </c>
      <c r="G926">
        <v>20</v>
      </c>
      <c r="H926">
        <v>2015</v>
      </c>
      <c r="I926" t="s">
        <v>3235</v>
      </c>
      <c r="J926" t="s">
        <v>3236</v>
      </c>
      <c r="K926" t="s">
        <v>48</v>
      </c>
      <c r="L926" t="s">
        <v>84</v>
      </c>
      <c r="M926" t="s">
        <v>3237</v>
      </c>
      <c r="N926" t="s">
        <v>23</v>
      </c>
      <c r="U926" t="s">
        <v>48</v>
      </c>
    </row>
    <row r="927" spans="1:21" x14ac:dyDescent="0.25">
      <c r="A927">
        <v>938</v>
      </c>
      <c r="B927" t="s">
        <v>3238</v>
      </c>
      <c r="C927">
        <v>30</v>
      </c>
      <c r="D927" t="s">
        <v>15</v>
      </c>
      <c r="E927" t="s">
        <v>25</v>
      </c>
      <c r="F927" t="s">
        <v>3077</v>
      </c>
      <c r="G927">
        <v>20</v>
      </c>
      <c r="H927">
        <v>2015</v>
      </c>
      <c r="I927" t="s">
        <v>3239</v>
      </c>
      <c r="J927" t="s">
        <v>1910</v>
      </c>
      <c r="K927" t="s">
        <v>248</v>
      </c>
      <c r="L927" t="s">
        <v>29</v>
      </c>
      <c r="M927" t="s">
        <v>3240</v>
      </c>
      <c r="N927" t="s">
        <v>55</v>
      </c>
      <c r="U927" t="s">
        <v>248</v>
      </c>
    </row>
    <row r="928" spans="1:21" x14ac:dyDescent="0.25">
      <c r="A928">
        <v>940</v>
      </c>
      <c r="B928" t="s">
        <v>3241</v>
      </c>
      <c r="C928">
        <v>30</v>
      </c>
      <c r="D928" t="s">
        <v>15</v>
      </c>
      <c r="E928" t="s">
        <v>25</v>
      </c>
      <c r="F928" t="s">
        <v>3077</v>
      </c>
      <c r="G928">
        <v>20</v>
      </c>
      <c r="H928">
        <v>2015</v>
      </c>
      <c r="J928" t="s">
        <v>3242</v>
      </c>
      <c r="K928" t="s">
        <v>132</v>
      </c>
      <c r="L928" t="s">
        <v>29</v>
      </c>
      <c r="M928" t="s">
        <v>3243</v>
      </c>
      <c r="N928" t="s">
        <v>80</v>
      </c>
      <c r="U928" t="s">
        <v>132</v>
      </c>
    </row>
    <row r="929" spans="1:21" x14ac:dyDescent="0.25">
      <c r="A929">
        <v>943</v>
      </c>
      <c r="B929" t="s">
        <v>3244</v>
      </c>
      <c r="C929">
        <v>40</v>
      </c>
      <c r="D929" t="s">
        <v>15</v>
      </c>
      <c r="E929" t="s">
        <v>25</v>
      </c>
      <c r="F929" t="s">
        <v>3077</v>
      </c>
      <c r="G929">
        <v>20</v>
      </c>
      <c r="H929">
        <v>2015</v>
      </c>
      <c r="I929" t="s">
        <v>3245</v>
      </c>
      <c r="J929" t="s">
        <v>3246</v>
      </c>
      <c r="K929" t="s">
        <v>172</v>
      </c>
      <c r="L929" t="s">
        <v>29</v>
      </c>
      <c r="M929" t="s">
        <v>3247</v>
      </c>
      <c r="N929" t="s">
        <v>31</v>
      </c>
      <c r="U929" t="s">
        <v>172</v>
      </c>
    </row>
    <row r="930" spans="1:21" x14ac:dyDescent="0.25">
      <c r="A930">
        <v>942</v>
      </c>
      <c r="B930" t="s">
        <v>3248</v>
      </c>
      <c r="C930">
        <v>35</v>
      </c>
      <c r="D930" t="s">
        <v>15</v>
      </c>
      <c r="E930" t="s">
        <v>45</v>
      </c>
      <c r="F930" t="s">
        <v>3077</v>
      </c>
      <c r="G930">
        <v>21</v>
      </c>
      <c r="H930">
        <v>2015</v>
      </c>
      <c r="I930" t="s">
        <v>3249</v>
      </c>
      <c r="J930" t="s">
        <v>3250</v>
      </c>
      <c r="K930" t="s">
        <v>53</v>
      </c>
      <c r="L930" t="s">
        <v>29</v>
      </c>
      <c r="M930" t="s">
        <v>3251</v>
      </c>
      <c r="N930" t="s">
        <v>80</v>
      </c>
      <c r="U930" t="s">
        <v>53</v>
      </c>
    </row>
    <row r="931" spans="1:21" x14ac:dyDescent="0.25">
      <c r="A931">
        <v>944</v>
      </c>
      <c r="B931" t="s">
        <v>3252</v>
      </c>
      <c r="C931">
        <v>21</v>
      </c>
      <c r="D931" t="s">
        <v>15</v>
      </c>
      <c r="E931" t="s">
        <v>45</v>
      </c>
      <c r="F931" t="s">
        <v>3077</v>
      </c>
      <c r="G931">
        <v>21</v>
      </c>
      <c r="H931">
        <v>2015</v>
      </c>
      <c r="I931" t="s">
        <v>3253</v>
      </c>
      <c r="J931" t="s">
        <v>1936</v>
      </c>
      <c r="K931" t="s">
        <v>53</v>
      </c>
      <c r="L931" t="s">
        <v>29</v>
      </c>
      <c r="M931" t="s">
        <v>3254</v>
      </c>
      <c r="N931" t="s">
        <v>23</v>
      </c>
      <c r="U931" t="s">
        <v>53</v>
      </c>
    </row>
    <row r="932" spans="1:21" x14ac:dyDescent="0.25">
      <c r="A932">
        <v>945</v>
      </c>
      <c r="B932" t="s">
        <v>3255</v>
      </c>
      <c r="C932">
        <v>47</v>
      </c>
      <c r="D932" t="s">
        <v>15</v>
      </c>
      <c r="E932" t="s">
        <v>25</v>
      </c>
      <c r="F932" t="s">
        <v>3077</v>
      </c>
      <c r="G932">
        <v>21</v>
      </c>
      <c r="H932">
        <v>2015</v>
      </c>
      <c r="I932" t="s">
        <v>3256</v>
      </c>
      <c r="J932" t="s">
        <v>3257</v>
      </c>
      <c r="K932" t="s">
        <v>427</v>
      </c>
      <c r="L932" t="s">
        <v>29</v>
      </c>
      <c r="M932" t="s">
        <v>3258</v>
      </c>
      <c r="N932" t="s">
        <v>31</v>
      </c>
      <c r="U932" t="s">
        <v>427</v>
      </c>
    </row>
    <row r="933" spans="1:21" x14ac:dyDescent="0.25">
      <c r="A933">
        <v>965</v>
      </c>
      <c r="B933" t="s">
        <v>3259</v>
      </c>
      <c r="C933">
        <v>36</v>
      </c>
      <c r="D933" t="s">
        <v>15</v>
      </c>
      <c r="E933" t="s">
        <v>45</v>
      </c>
      <c r="F933" t="s">
        <v>3077</v>
      </c>
      <c r="G933">
        <v>21</v>
      </c>
      <c r="H933">
        <v>2015</v>
      </c>
      <c r="I933" t="s">
        <v>3260</v>
      </c>
      <c r="J933" t="s">
        <v>3261</v>
      </c>
      <c r="K933" t="s">
        <v>122</v>
      </c>
      <c r="L933" t="s">
        <v>84</v>
      </c>
      <c r="M933" t="s">
        <v>3262</v>
      </c>
      <c r="N933" t="s">
        <v>23</v>
      </c>
      <c r="U933" t="s">
        <v>122</v>
      </c>
    </row>
    <row r="934" spans="1:21" x14ac:dyDescent="0.25">
      <c r="A934">
        <v>947</v>
      </c>
      <c r="B934" t="s">
        <v>3263</v>
      </c>
      <c r="C934">
        <v>36</v>
      </c>
      <c r="D934" t="s">
        <v>15</v>
      </c>
      <c r="E934" t="s">
        <v>16</v>
      </c>
      <c r="F934" t="s">
        <v>3077</v>
      </c>
      <c r="G934">
        <v>22</v>
      </c>
      <c r="H934">
        <v>2015</v>
      </c>
      <c r="I934" t="s">
        <v>3264</v>
      </c>
      <c r="J934" t="s">
        <v>3265</v>
      </c>
      <c r="K934" t="s">
        <v>53</v>
      </c>
      <c r="L934" t="s">
        <v>29</v>
      </c>
      <c r="M934" t="s">
        <v>3266</v>
      </c>
      <c r="N934" t="s">
        <v>31</v>
      </c>
      <c r="U934" t="s">
        <v>53</v>
      </c>
    </row>
    <row r="935" spans="1:21" x14ac:dyDescent="0.25">
      <c r="A935">
        <v>946</v>
      </c>
      <c r="B935" t="s">
        <v>3267</v>
      </c>
      <c r="C935">
        <v>38</v>
      </c>
      <c r="D935" t="s">
        <v>15</v>
      </c>
      <c r="E935" t="s">
        <v>16</v>
      </c>
      <c r="F935" t="s">
        <v>3077</v>
      </c>
      <c r="G935">
        <v>22</v>
      </c>
      <c r="H935">
        <v>2015</v>
      </c>
      <c r="I935" t="s">
        <v>3268</v>
      </c>
      <c r="J935" t="s">
        <v>2398</v>
      </c>
      <c r="K935" t="s">
        <v>132</v>
      </c>
      <c r="L935" t="s">
        <v>29</v>
      </c>
      <c r="M935" t="s">
        <v>2399</v>
      </c>
      <c r="N935" t="s">
        <v>80</v>
      </c>
      <c r="U935" t="s">
        <v>132</v>
      </c>
    </row>
    <row r="936" spans="1:21" x14ac:dyDescent="0.25">
      <c r="A936">
        <v>948</v>
      </c>
      <c r="B936" t="s">
        <v>3269</v>
      </c>
      <c r="C936">
        <v>53</v>
      </c>
      <c r="D936" t="s">
        <v>15</v>
      </c>
      <c r="E936" t="s">
        <v>25</v>
      </c>
      <c r="F936" t="s">
        <v>3077</v>
      </c>
      <c r="G936">
        <v>23</v>
      </c>
      <c r="H936">
        <v>2015</v>
      </c>
      <c r="I936" t="s">
        <v>3270</v>
      </c>
      <c r="J936" t="s">
        <v>3271</v>
      </c>
      <c r="K936" t="s">
        <v>248</v>
      </c>
      <c r="L936" t="s">
        <v>29</v>
      </c>
      <c r="M936" t="s">
        <v>284</v>
      </c>
      <c r="N936" t="s">
        <v>237</v>
      </c>
      <c r="U936" t="s">
        <v>248</v>
      </c>
    </row>
    <row r="937" spans="1:21" x14ac:dyDescent="0.25">
      <c r="A937">
        <v>996</v>
      </c>
      <c r="B937" t="s">
        <v>3272</v>
      </c>
      <c r="C937">
        <v>57</v>
      </c>
      <c r="D937" t="s">
        <v>87</v>
      </c>
      <c r="E937" t="s">
        <v>25</v>
      </c>
      <c r="F937" t="s">
        <v>3077</v>
      </c>
      <c r="G937">
        <v>23</v>
      </c>
      <c r="H937">
        <v>2015</v>
      </c>
      <c r="I937" t="s">
        <v>3273</v>
      </c>
      <c r="J937" t="s">
        <v>3274</v>
      </c>
      <c r="K937" t="s">
        <v>74</v>
      </c>
      <c r="L937" t="s">
        <v>42</v>
      </c>
      <c r="M937" t="s">
        <v>562</v>
      </c>
      <c r="N937" t="s">
        <v>23</v>
      </c>
      <c r="U937" t="s">
        <v>74</v>
      </c>
    </row>
    <row r="938" spans="1:21" x14ac:dyDescent="0.25">
      <c r="A938">
        <v>952</v>
      </c>
      <c r="B938" t="s">
        <v>3275</v>
      </c>
      <c r="C938">
        <v>49</v>
      </c>
      <c r="D938" t="s">
        <v>15</v>
      </c>
      <c r="E938" t="s">
        <v>25</v>
      </c>
      <c r="F938" t="s">
        <v>3077</v>
      </c>
      <c r="G938">
        <v>24</v>
      </c>
      <c r="H938">
        <v>2015</v>
      </c>
      <c r="I938" t="s">
        <v>3276</v>
      </c>
      <c r="J938" t="s">
        <v>3277</v>
      </c>
      <c r="K938" t="s">
        <v>384</v>
      </c>
      <c r="L938" t="s">
        <v>29</v>
      </c>
      <c r="M938" t="s">
        <v>3278</v>
      </c>
      <c r="N938" t="s">
        <v>237</v>
      </c>
      <c r="U938" t="s">
        <v>384</v>
      </c>
    </row>
    <row r="939" spans="1:21" x14ac:dyDescent="0.25">
      <c r="A939">
        <v>950</v>
      </c>
      <c r="B939" t="s">
        <v>3279</v>
      </c>
      <c r="C939">
        <v>34</v>
      </c>
      <c r="D939" t="s">
        <v>15</v>
      </c>
      <c r="E939" t="s">
        <v>45</v>
      </c>
      <c r="F939" t="s">
        <v>3077</v>
      </c>
      <c r="G939">
        <v>24</v>
      </c>
      <c r="H939">
        <v>2015</v>
      </c>
      <c r="I939" t="s">
        <v>3280</v>
      </c>
      <c r="J939" t="s">
        <v>3281</v>
      </c>
      <c r="K939" t="s">
        <v>53</v>
      </c>
      <c r="L939" t="s">
        <v>29</v>
      </c>
      <c r="M939" t="s">
        <v>929</v>
      </c>
      <c r="N939" t="s">
        <v>31</v>
      </c>
      <c r="U939" t="s">
        <v>53</v>
      </c>
    </row>
    <row r="940" spans="1:21" x14ac:dyDescent="0.25">
      <c r="A940">
        <v>953</v>
      </c>
      <c r="B940" t="s">
        <v>3282</v>
      </c>
      <c r="C940">
        <v>30</v>
      </c>
      <c r="D940" t="s">
        <v>15</v>
      </c>
      <c r="E940" t="s">
        <v>16</v>
      </c>
      <c r="F940" t="s">
        <v>3077</v>
      </c>
      <c r="G940">
        <v>24</v>
      </c>
      <c r="H940">
        <v>2015</v>
      </c>
      <c r="I940" t="s">
        <v>3283</v>
      </c>
      <c r="J940" t="s">
        <v>3284</v>
      </c>
      <c r="K940" t="s">
        <v>53</v>
      </c>
      <c r="L940" t="s">
        <v>29</v>
      </c>
      <c r="M940" t="s">
        <v>3285</v>
      </c>
      <c r="N940" t="s">
        <v>237</v>
      </c>
      <c r="U940" t="s">
        <v>53</v>
      </c>
    </row>
    <row r="941" spans="1:21" x14ac:dyDescent="0.25">
      <c r="A941">
        <v>949</v>
      </c>
      <c r="B941" t="s">
        <v>3286</v>
      </c>
      <c r="C941">
        <v>34</v>
      </c>
      <c r="D941" t="s">
        <v>15</v>
      </c>
      <c r="E941" t="s">
        <v>16</v>
      </c>
      <c r="F941" t="s">
        <v>3077</v>
      </c>
      <c r="G941">
        <v>24</v>
      </c>
      <c r="H941">
        <v>2015</v>
      </c>
      <c r="I941" t="s">
        <v>3287</v>
      </c>
      <c r="J941" t="s">
        <v>3288</v>
      </c>
      <c r="K941" t="s">
        <v>322</v>
      </c>
      <c r="L941" t="s">
        <v>29</v>
      </c>
      <c r="M941" t="s">
        <v>3289</v>
      </c>
      <c r="N941" t="s">
        <v>31</v>
      </c>
      <c r="U941" t="s">
        <v>322</v>
      </c>
    </row>
    <row r="942" spans="1:21" x14ac:dyDescent="0.25">
      <c r="A942">
        <v>954</v>
      </c>
      <c r="B942" t="s">
        <v>3290</v>
      </c>
      <c r="C942">
        <v>36</v>
      </c>
      <c r="D942" t="s">
        <v>15</v>
      </c>
      <c r="E942" t="s">
        <v>25</v>
      </c>
      <c r="F942" t="s">
        <v>3077</v>
      </c>
      <c r="G942">
        <v>24</v>
      </c>
      <c r="H942">
        <v>2015</v>
      </c>
      <c r="I942" t="s">
        <v>3291</v>
      </c>
      <c r="J942" t="s">
        <v>3292</v>
      </c>
      <c r="K942" t="s">
        <v>20</v>
      </c>
      <c r="L942" t="s">
        <v>29</v>
      </c>
      <c r="M942" t="s">
        <v>3293</v>
      </c>
      <c r="N942" t="s">
        <v>31</v>
      </c>
      <c r="U942" t="s">
        <v>20</v>
      </c>
    </row>
    <row r="943" spans="1:21" x14ac:dyDescent="0.25">
      <c r="A943">
        <v>955</v>
      </c>
      <c r="B943" t="s">
        <v>3294</v>
      </c>
      <c r="C943">
        <v>28</v>
      </c>
      <c r="D943" t="s">
        <v>15</v>
      </c>
      <c r="E943" t="s">
        <v>25</v>
      </c>
      <c r="F943" t="s">
        <v>3077</v>
      </c>
      <c r="G943">
        <v>24</v>
      </c>
      <c r="H943">
        <v>2015</v>
      </c>
      <c r="I943" t="s">
        <v>3295</v>
      </c>
      <c r="J943" t="s">
        <v>3296</v>
      </c>
      <c r="K943" t="s">
        <v>117</v>
      </c>
      <c r="L943" t="s">
        <v>29</v>
      </c>
      <c r="M943" t="s">
        <v>3297</v>
      </c>
      <c r="N943" t="s">
        <v>31</v>
      </c>
      <c r="U943" t="s">
        <v>117</v>
      </c>
    </row>
    <row r="944" spans="1:21" x14ac:dyDescent="0.25">
      <c r="A944">
        <v>951</v>
      </c>
      <c r="B944" t="s">
        <v>3298</v>
      </c>
      <c r="C944">
        <v>47</v>
      </c>
      <c r="D944" t="s">
        <v>15</v>
      </c>
      <c r="E944" t="s">
        <v>25</v>
      </c>
      <c r="F944" t="s">
        <v>3077</v>
      </c>
      <c r="G944">
        <v>24</v>
      </c>
      <c r="H944">
        <v>2015</v>
      </c>
      <c r="I944" t="s">
        <v>3299</v>
      </c>
      <c r="J944" t="s">
        <v>1427</v>
      </c>
      <c r="K944" t="s">
        <v>678</v>
      </c>
      <c r="L944" t="s">
        <v>29</v>
      </c>
      <c r="M944" t="s">
        <v>3300</v>
      </c>
      <c r="N944" t="s">
        <v>31</v>
      </c>
      <c r="U944" t="s">
        <v>678</v>
      </c>
    </row>
    <row r="945" spans="1:21" x14ac:dyDescent="0.25">
      <c r="A945">
        <v>958</v>
      </c>
      <c r="B945" t="s">
        <v>3301</v>
      </c>
      <c r="C945">
        <v>21</v>
      </c>
      <c r="D945" t="s">
        <v>87</v>
      </c>
      <c r="E945" t="s">
        <v>16</v>
      </c>
      <c r="F945" t="s">
        <v>3077</v>
      </c>
      <c r="G945">
        <v>26</v>
      </c>
      <c r="H945">
        <v>2015</v>
      </c>
      <c r="I945" t="s">
        <v>3302</v>
      </c>
      <c r="J945" t="s">
        <v>874</v>
      </c>
      <c r="K945" t="s">
        <v>875</v>
      </c>
      <c r="L945" t="s">
        <v>29</v>
      </c>
      <c r="M945" t="s">
        <v>3303</v>
      </c>
      <c r="N945" t="s">
        <v>31</v>
      </c>
      <c r="U945" t="s">
        <v>875</v>
      </c>
    </row>
    <row r="946" spans="1:21" x14ac:dyDescent="0.25">
      <c r="A946">
        <v>956</v>
      </c>
      <c r="B946" t="s">
        <v>3304</v>
      </c>
      <c r="C946">
        <v>18</v>
      </c>
      <c r="D946" t="s">
        <v>15</v>
      </c>
      <c r="E946" t="s">
        <v>33</v>
      </c>
      <c r="F946" t="s">
        <v>3077</v>
      </c>
      <c r="G946">
        <v>26</v>
      </c>
      <c r="H946">
        <v>2015</v>
      </c>
      <c r="I946" t="s">
        <v>3305</v>
      </c>
      <c r="J946" t="s">
        <v>2036</v>
      </c>
      <c r="K946" t="s">
        <v>322</v>
      </c>
      <c r="L946" t="s">
        <v>29</v>
      </c>
      <c r="M946" t="s">
        <v>2037</v>
      </c>
      <c r="N946" t="s">
        <v>23</v>
      </c>
      <c r="U946" t="s">
        <v>322</v>
      </c>
    </row>
    <row r="947" spans="1:21" x14ac:dyDescent="0.25">
      <c r="A947">
        <v>957</v>
      </c>
      <c r="B947" t="s">
        <v>3306</v>
      </c>
      <c r="C947">
        <v>45</v>
      </c>
      <c r="D947" t="s">
        <v>15</v>
      </c>
      <c r="E947" t="s">
        <v>16</v>
      </c>
      <c r="F947" t="s">
        <v>3077</v>
      </c>
      <c r="G947">
        <v>26</v>
      </c>
      <c r="H947">
        <v>2015</v>
      </c>
      <c r="I947" t="s">
        <v>3307</v>
      </c>
      <c r="J947" t="s">
        <v>3308</v>
      </c>
      <c r="K947" t="s">
        <v>340</v>
      </c>
      <c r="L947" t="s">
        <v>29</v>
      </c>
      <c r="M947" t="s">
        <v>759</v>
      </c>
      <c r="N947" t="s">
        <v>237</v>
      </c>
      <c r="U947" t="s">
        <v>340</v>
      </c>
    </row>
    <row r="948" spans="1:21" x14ac:dyDescent="0.25">
      <c r="A948">
        <v>959</v>
      </c>
      <c r="B948" t="s">
        <v>3309</v>
      </c>
      <c r="C948">
        <v>24</v>
      </c>
      <c r="D948" t="s">
        <v>15</v>
      </c>
      <c r="E948" t="s">
        <v>45</v>
      </c>
      <c r="F948" t="s">
        <v>3077</v>
      </c>
      <c r="G948">
        <v>26</v>
      </c>
      <c r="H948">
        <v>2015</v>
      </c>
      <c r="I948" t="s">
        <v>3310</v>
      </c>
      <c r="J948" t="s">
        <v>1812</v>
      </c>
      <c r="K948" t="s">
        <v>74</v>
      </c>
      <c r="L948" t="s">
        <v>84</v>
      </c>
      <c r="M948" t="s">
        <v>3311</v>
      </c>
      <c r="N948" t="s">
        <v>23</v>
      </c>
      <c r="U948" t="s">
        <v>74</v>
      </c>
    </row>
    <row r="949" spans="1:21" x14ac:dyDescent="0.25">
      <c r="A949">
        <v>961</v>
      </c>
      <c r="B949" t="s">
        <v>3312</v>
      </c>
      <c r="C949">
        <v>29</v>
      </c>
      <c r="D949" t="s">
        <v>15</v>
      </c>
      <c r="E949" t="s">
        <v>16</v>
      </c>
      <c r="F949" t="s">
        <v>3077</v>
      </c>
      <c r="G949">
        <v>27</v>
      </c>
      <c r="H949">
        <v>2015</v>
      </c>
      <c r="I949" t="s">
        <v>3313</v>
      </c>
      <c r="J949" t="s">
        <v>1479</v>
      </c>
      <c r="K949" t="s">
        <v>53</v>
      </c>
      <c r="L949" t="s">
        <v>29</v>
      </c>
      <c r="M949" t="s">
        <v>3314</v>
      </c>
      <c r="N949" t="s">
        <v>23</v>
      </c>
      <c r="U949" t="s">
        <v>53</v>
      </c>
    </row>
    <row r="950" spans="1:21" x14ac:dyDescent="0.25">
      <c r="A950">
        <v>960</v>
      </c>
      <c r="B950" t="s">
        <v>3315</v>
      </c>
      <c r="C950">
        <v>25</v>
      </c>
      <c r="D950" t="s">
        <v>15</v>
      </c>
      <c r="E950" t="s">
        <v>16</v>
      </c>
      <c r="F950" t="s">
        <v>3077</v>
      </c>
      <c r="G950">
        <v>27</v>
      </c>
      <c r="H950">
        <v>2015</v>
      </c>
      <c r="I950" t="s">
        <v>3316</v>
      </c>
      <c r="J950" t="s">
        <v>19</v>
      </c>
      <c r="K950" t="s">
        <v>20</v>
      </c>
      <c r="L950" t="s">
        <v>29</v>
      </c>
      <c r="M950" t="s">
        <v>3317</v>
      </c>
      <c r="N950" t="s">
        <v>31</v>
      </c>
      <c r="U950" t="s">
        <v>20</v>
      </c>
    </row>
    <row r="951" spans="1:21" x14ac:dyDescent="0.25">
      <c r="A951">
        <v>968</v>
      </c>
      <c r="B951" t="s">
        <v>3318</v>
      </c>
      <c r="C951">
        <v>34</v>
      </c>
      <c r="D951" t="s">
        <v>15</v>
      </c>
      <c r="E951" t="s">
        <v>16</v>
      </c>
      <c r="F951" t="s">
        <v>3077</v>
      </c>
      <c r="G951">
        <v>28</v>
      </c>
      <c r="H951">
        <v>2015</v>
      </c>
      <c r="I951" t="s">
        <v>3319</v>
      </c>
      <c r="J951" t="s">
        <v>978</v>
      </c>
      <c r="K951" t="s">
        <v>322</v>
      </c>
      <c r="L951" t="s">
        <v>29</v>
      </c>
      <c r="M951" t="s">
        <v>979</v>
      </c>
      <c r="N951" t="s">
        <v>31</v>
      </c>
      <c r="U951" t="s">
        <v>322</v>
      </c>
    </row>
    <row r="952" spans="1:21" x14ac:dyDescent="0.25">
      <c r="A952">
        <v>962</v>
      </c>
      <c r="B952" t="s">
        <v>3320</v>
      </c>
      <c r="C952">
        <v>57</v>
      </c>
      <c r="D952" t="s">
        <v>15</v>
      </c>
      <c r="E952" t="s">
        <v>25</v>
      </c>
      <c r="F952" t="s">
        <v>3077</v>
      </c>
      <c r="G952">
        <v>28</v>
      </c>
      <c r="H952">
        <v>2015</v>
      </c>
      <c r="I952" t="s">
        <v>3321</v>
      </c>
      <c r="J952" t="s">
        <v>3322</v>
      </c>
      <c r="K952" t="s">
        <v>301</v>
      </c>
      <c r="L952" t="s">
        <v>29</v>
      </c>
      <c r="M952" t="s">
        <v>3323</v>
      </c>
      <c r="N952" t="s">
        <v>31</v>
      </c>
      <c r="U952" t="s">
        <v>301</v>
      </c>
    </row>
    <row r="953" spans="1:21" x14ac:dyDescent="0.25">
      <c r="A953">
        <v>967</v>
      </c>
      <c r="B953" t="s">
        <v>3324</v>
      </c>
      <c r="C953">
        <v>36</v>
      </c>
      <c r="D953" t="s">
        <v>15</v>
      </c>
      <c r="E953" t="s">
        <v>25</v>
      </c>
      <c r="F953" t="s">
        <v>3077</v>
      </c>
      <c r="G953">
        <v>28</v>
      </c>
      <c r="H953">
        <v>2015</v>
      </c>
      <c r="I953" t="s">
        <v>3325</v>
      </c>
      <c r="J953" t="s">
        <v>3326</v>
      </c>
      <c r="K953" t="s">
        <v>28</v>
      </c>
      <c r="L953" t="s">
        <v>29</v>
      </c>
      <c r="M953" t="s">
        <v>237</v>
      </c>
      <c r="N953" t="s">
        <v>31</v>
      </c>
      <c r="U953" t="s">
        <v>28</v>
      </c>
    </row>
    <row r="954" spans="1:21" x14ac:dyDescent="0.25">
      <c r="A954">
        <v>973</v>
      </c>
      <c r="B954" t="s">
        <v>3327</v>
      </c>
      <c r="C954">
        <v>36</v>
      </c>
      <c r="D954" t="s">
        <v>15</v>
      </c>
      <c r="E954" t="s">
        <v>25</v>
      </c>
      <c r="F954" t="s">
        <v>3077</v>
      </c>
      <c r="G954">
        <v>28</v>
      </c>
      <c r="H954">
        <v>2015</v>
      </c>
      <c r="I954" t="s">
        <v>3328</v>
      </c>
      <c r="J954" t="s">
        <v>1427</v>
      </c>
      <c r="K954" t="s">
        <v>28</v>
      </c>
      <c r="L954" t="s">
        <v>29</v>
      </c>
      <c r="M954" t="s">
        <v>1758</v>
      </c>
      <c r="N954" t="s">
        <v>31</v>
      </c>
      <c r="U954" t="s">
        <v>28</v>
      </c>
    </row>
    <row r="955" spans="1:21" x14ac:dyDescent="0.25">
      <c r="A955">
        <v>975</v>
      </c>
      <c r="B955" t="s">
        <v>3329</v>
      </c>
      <c r="C955">
        <v>52</v>
      </c>
      <c r="D955" t="s">
        <v>15</v>
      </c>
      <c r="E955" t="s">
        <v>25</v>
      </c>
      <c r="F955" t="s">
        <v>3077</v>
      </c>
      <c r="G955">
        <v>29</v>
      </c>
      <c r="H955">
        <v>2015</v>
      </c>
      <c r="I955" t="s">
        <v>3330</v>
      </c>
      <c r="J955" t="s">
        <v>3331</v>
      </c>
      <c r="K955" t="s">
        <v>322</v>
      </c>
      <c r="L955" t="s">
        <v>29</v>
      </c>
      <c r="M955" t="s">
        <v>3332</v>
      </c>
      <c r="N955" t="s">
        <v>237</v>
      </c>
      <c r="U955" t="s">
        <v>322</v>
      </c>
    </row>
    <row r="956" spans="1:21" x14ac:dyDescent="0.25">
      <c r="A956">
        <v>971</v>
      </c>
      <c r="B956" t="s">
        <v>3333</v>
      </c>
      <c r="C956">
        <v>25</v>
      </c>
      <c r="D956" t="s">
        <v>15</v>
      </c>
      <c r="E956" t="s">
        <v>16</v>
      </c>
      <c r="F956" t="s">
        <v>3077</v>
      </c>
      <c r="G956">
        <v>29</v>
      </c>
      <c r="H956">
        <v>2015</v>
      </c>
      <c r="I956" t="s">
        <v>3334</v>
      </c>
      <c r="J956" t="s">
        <v>116</v>
      </c>
      <c r="K956" t="s">
        <v>117</v>
      </c>
      <c r="L956" t="s">
        <v>29</v>
      </c>
      <c r="M956" t="s">
        <v>995</v>
      </c>
      <c r="N956" t="s">
        <v>31</v>
      </c>
      <c r="U956" t="s">
        <v>117</v>
      </c>
    </row>
    <row r="957" spans="1:21" x14ac:dyDescent="0.25">
      <c r="A957">
        <v>1012</v>
      </c>
      <c r="B957" t="s">
        <v>3335</v>
      </c>
      <c r="C957">
        <v>18</v>
      </c>
      <c r="D957" t="s">
        <v>15</v>
      </c>
      <c r="E957" t="s">
        <v>25</v>
      </c>
      <c r="F957" t="s">
        <v>3077</v>
      </c>
      <c r="G957">
        <v>29</v>
      </c>
      <c r="H957">
        <v>2015</v>
      </c>
      <c r="I957" t="s">
        <v>3336</v>
      </c>
      <c r="J957" t="s">
        <v>3337</v>
      </c>
      <c r="K957" t="s">
        <v>474</v>
      </c>
      <c r="L957" t="s">
        <v>29</v>
      </c>
      <c r="M957" t="s">
        <v>3338</v>
      </c>
      <c r="N957" t="s">
        <v>31</v>
      </c>
      <c r="U957" t="s">
        <v>474</v>
      </c>
    </row>
    <row r="958" spans="1:21" x14ac:dyDescent="0.25">
      <c r="A958">
        <v>970</v>
      </c>
      <c r="B958" t="s">
        <v>3339</v>
      </c>
      <c r="C958">
        <v>62</v>
      </c>
      <c r="D958" t="s">
        <v>15</v>
      </c>
      <c r="E958" t="s">
        <v>25</v>
      </c>
      <c r="F958" t="s">
        <v>3077</v>
      </c>
      <c r="G958">
        <v>30</v>
      </c>
      <c r="H958">
        <v>2015</v>
      </c>
      <c r="I958" t="s">
        <v>3340</v>
      </c>
      <c r="J958" t="s">
        <v>3341</v>
      </c>
      <c r="K958" t="s">
        <v>248</v>
      </c>
      <c r="L958" t="s">
        <v>29</v>
      </c>
      <c r="M958" t="s">
        <v>3342</v>
      </c>
      <c r="N958" t="s">
        <v>31</v>
      </c>
      <c r="U958" t="s">
        <v>248</v>
      </c>
    </row>
    <row r="959" spans="1:21" x14ac:dyDescent="0.25">
      <c r="A959">
        <v>974</v>
      </c>
      <c r="B959" t="s">
        <v>3343</v>
      </c>
      <c r="C959">
        <v>30</v>
      </c>
      <c r="D959" t="s">
        <v>15</v>
      </c>
      <c r="E959" t="s">
        <v>25</v>
      </c>
      <c r="F959" t="s">
        <v>3077</v>
      </c>
      <c r="G959">
        <v>30</v>
      </c>
      <c r="H959">
        <v>2015</v>
      </c>
      <c r="I959" t="s">
        <v>3344</v>
      </c>
      <c r="J959" t="s">
        <v>3345</v>
      </c>
      <c r="K959" t="s">
        <v>58</v>
      </c>
      <c r="L959" t="s">
        <v>29</v>
      </c>
      <c r="M959" t="s">
        <v>3346</v>
      </c>
      <c r="N959" t="s">
        <v>80</v>
      </c>
      <c r="U959" t="s">
        <v>58</v>
      </c>
    </row>
    <row r="960" spans="1:21" x14ac:dyDescent="0.25">
      <c r="A960">
        <v>969</v>
      </c>
      <c r="B960" t="s">
        <v>3347</v>
      </c>
      <c r="C960">
        <v>29</v>
      </c>
      <c r="D960" t="s">
        <v>15</v>
      </c>
      <c r="E960" t="s">
        <v>45</v>
      </c>
      <c r="F960" t="s">
        <v>3077</v>
      </c>
      <c r="G960">
        <v>30</v>
      </c>
      <c r="H960">
        <v>2015</v>
      </c>
      <c r="I960" t="s">
        <v>3348</v>
      </c>
      <c r="J960" t="s">
        <v>3349</v>
      </c>
      <c r="K960" t="s">
        <v>122</v>
      </c>
      <c r="L960" t="s">
        <v>29</v>
      </c>
      <c r="M960" t="s">
        <v>3350</v>
      </c>
      <c r="N960" t="s">
        <v>31</v>
      </c>
      <c r="U960" t="s">
        <v>122</v>
      </c>
    </row>
    <row r="961" spans="1:21" x14ac:dyDescent="0.25">
      <c r="A961">
        <v>972</v>
      </c>
      <c r="B961" t="s">
        <v>3351</v>
      </c>
      <c r="C961">
        <v>25</v>
      </c>
      <c r="D961" t="s">
        <v>15</v>
      </c>
      <c r="E961" t="s">
        <v>16</v>
      </c>
      <c r="F961" t="s">
        <v>3077</v>
      </c>
      <c r="G961">
        <v>30</v>
      </c>
      <c r="H961">
        <v>2015</v>
      </c>
      <c r="I961" t="s">
        <v>3352</v>
      </c>
      <c r="J961" t="s">
        <v>260</v>
      </c>
      <c r="K961" t="s">
        <v>122</v>
      </c>
      <c r="L961" t="s">
        <v>29</v>
      </c>
      <c r="M961" t="s">
        <v>261</v>
      </c>
      <c r="N961" t="s">
        <v>31</v>
      </c>
      <c r="U961" t="s">
        <v>122</v>
      </c>
    </row>
    <row r="962" spans="1:21" x14ac:dyDescent="0.25">
      <c r="A962">
        <v>977</v>
      </c>
      <c r="B962" t="s">
        <v>3353</v>
      </c>
      <c r="C962">
        <v>56</v>
      </c>
      <c r="D962" t="s">
        <v>15</v>
      </c>
      <c r="E962" t="s">
        <v>16</v>
      </c>
      <c r="F962" t="s">
        <v>3077</v>
      </c>
      <c r="G962">
        <v>31</v>
      </c>
      <c r="H962">
        <v>2015</v>
      </c>
      <c r="I962" t="s">
        <v>3354</v>
      </c>
      <c r="J962" t="s">
        <v>3355</v>
      </c>
      <c r="K962" t="s">
        <v>545</v>
      </c>
      <c r="L962" t="s">
        <v>29</v>
      </c>
      <c r="M962" t="s">
        <v>3356</v>
      </c>
      <c r="N962" t="s">
        <v>31</v>
      </c>
      <c r="U962" t="s">
        <v>545</v>
      </c>
    </row>
    <row r="963" spans="1:21" x14ac:dyDescent="0.25">
      <c r="A963">
        <v>976</v>
      </c>
      <c r="B963" t="s">
        <v>3357</v>
      </c>
      <c r="C963">
        <v>33</v>
      </c>
      <c r="D963" t="s">
        <v>15</v>
      </c>
      <c r="E963" t="s">
        <v>25</v>
      </c>
      <c r="F963" t="s">
        <v>3077</v>
      </c>
      <c r="G963">
        <v>31</v>
      </c>
      <c r="H963">
        <v>2015</v>
      </c>
      <c r="I963" t="s">
        <v>3358</v>
      </c>
      <c r="J963" t="s">
        <v>3359</v>
      </c>
      <c r="K963" t="s">
        <v>68</v>
      </c>
      <c r="L963" t="s">
        <v>29</v>
      </c>
      <c r="M963" t="s">
        <v>3360</v>
      </c>
      <c r="N963" t="s">
        <v>31</v>
      </c>
      <c r="U963" t="s">
        <v>68</v>
      </c>
    </row>
    <row r="964" spans="1:21" x14ac:dyDescent="0.25">
      <c r="A964">
        <v>979</v>
      </c>
      <c r="B964" t="s">
        <v>3361</v>
      </c>
      <c r="C964">
        <v>20</v>
      </c>
      <c r="D964" t="s">
        <v>15</v>
      </c>
      <c r="E964" t="s">
        <v>25</v>
      </c>
      <c r="F964" t="s">
        <v>3362</v>
      </c>
      <c r="G964">
        <v>1</v>
      </c>
      <c r="H964">
        <v>2015</v>
      </c>
      <c r="I964" t="s">
        <v>3363</v>
      </c>
      <c r="J964" t="s">
        <v>3364</v>
      </c>
      <c r="K964" t="s">
        <v>53</v>
      </c>
      <c r="L964" t="s">
        <v>29</v>
      </c>
      <c r="M964" t="s">
        <v>929</v>
      </c>
      <c r="N964" t="s">
        <v>31</v>
      </c>
      <c r="U964" t="s">
        <v>53</v>
      </c>
    </row>
    <row r="965" spans="1:21" x14ac:dyDescent="0.25">
      <c r="A965">
        <v>994</v>
      </c>
      <c r="B965" t="s">
        <v>3365</v>
      </c>
      <c r="C965">
        <v>27</v>
      </c>
      <c r="D965" t="s">
        <v>15</v>
      </c>
      <c r="E965" t="s">
        <v>16</v>
      </c>
      <c r="F965" t="s">
        <v>3362</v>
      </c>
      <c r="G965">
        <v>1</v>
      </c>
      <c r="H965">
        <v>2015</v>
      </c>
      <c r="I965" t="s">
        <v>3366</v>
      </c>
      <c r="J965" t="s">
        <v>874</v>
      </c>
      <c r="K965" t="s">
        <v>875</v>
      </c>
      <c r="L965" t="s">
        <v>21</v>
      </c>
      <c r="M965" t="s">
        <v>3367</v>
      </c>
      <c r="N965" t="s">
        <v>237</v>
      </c>
      <c r="U965" t="s">
        <v>875</v>
      </c>
    </row>
    <row r="966" spans="1:21" x14ac:dyDescent="0.25">
      <c r="A966">
        <v>980</v>
      </c>
      <c r="B966" t="s">
        <v>3368</v>
      </c>
      <c r="C966">
        <v>62</v>
      </c>
      <c r="D966" t="s">
        <v>15</v>
      </c>
      <c r="E966" t="s">
        <v>25</v>
      </c>
      <c r="F966" t="s">
        <v>3362</v>
      </c>
      <c r="G966">
        <v>1</v>
      </c>
      <c r="H966">
        <v>2015</v>
      </c>
      <c r="I966" t="s">
        <v>3369</v>
      </c>
      <c r="J966" t="s">
        <v>3370</v>
      </c>
      <c r="K966" t="s">
        <v>335</v>
      </c>
      <c r="L966" t="s">
        <v>29</v>
      </c>
      <c r="M966" t="s">
        <v>3371</v>
      </c>
      <c r="N966" t="s">
        <v>31</v>
      </c>
      <c r="U966" t="s">
        <v>335</v>
      </c>
    </row>
    <row r="967" spans="1:21" x14ac:dyDescent="0.25">
      <c r="A967">
        <v>978</v>
      </c>
      <c r="B967" t="s">
        <v>3372</v>
      </c>
      <c r="C967">
        <v>49</v>
      </c>
      <c r="D967" t="s">
        <v>15</v>
      </c>
      <c r="E967" t="s">
        <v>25</v>
      </c>
      <c r="F967" t="s">
        <v>3362</v>
      </c>
      <c r="G967">
        <v>1</v>
      </c>
      <c r="H967">
        <v>2015</v>
      </c>
      <c r="I967" t="s">
        <v>3373</v>
      </c>
      <c r="J967" t="s">
        <v>2004</v>
      </c>
      <c r="K967" t="s">
        <v>181</v>
      </c>
      <c r="L967" t="s">
        <v>29</v>
      </c>
      <c r="M967" t="s">
        <v>3374</v>
      </c>
      <c r="N967" t="s">
        <v>237</v>
      </c>
      <c r="U967" t="s">
        <v>181</v>
      </c>
    </row>
    <row r="968" spans="1:21" x14ac:dyDescent="0.25">
      <c r="A968">
        <v>981</v>
      </c>
      <c r="B968" t="s">
        <v>3375</v>
      </c>
      <c r="C968">
        <v>62</v>
      </c>
      <c r="D968" t="s">
        <v>15</v>
      </c>
      <c r="E968" t="s">
        <v>16</v>
      </c>
      <c r="F968" t="s">
        <v>3362</v>
      </c>
      <c r="G968">
        <v>2</v>
      </c>
      <c r="H968">
        <v>2015</v>
      </c>
      <c r="I968" t="s">
        <v>3376</v>
      </c>
      <c r="J968" t="s">
        <v>874</v>
      </c>
      <c r="K968" t="s">
        <v>875</v>
      </c>
      <c r="L968" t="s">
        <v>29</v>
      </c>
      <c r="M968" t="s">
        <v>3377</v>
      </c>
      <c r="N968" t="s">
        <v>31</v>
      </c>
      <c r="U968" t="s">
        <v>875</v>
      </c>
    </row>
    <row r="969" spans="1:21" x14ac:dyDescent="0.25">
      <c r="A969">
        <v>995</v>
      </c>
      <c r="B969" t="s">
        <v>3378</v>
      </c>
      <c r="C969">
        <v>28</v>
      </c>
      <c r="D969" t="s">
        <v>15</v>
      </c>
      <c r="E969" t="s">
        <v>25</v>
      </c>
      <c r="F969" t="s">
        <v>3362</v>
      </c>
      <c r="G969">
        <v>2</v>
      </c>
      <c r="H969">
        <v>2015</v>
      </c>
      <c r="I969" t="s">
        <v>3379</v>
      </c>
      <c r="J969" t="s">
        <v>3380</v>
      </c>
      <c r="K969" t="s">
        <v>28</v>
      </c>
      <c r="L969" t="s">
        <v>42</v>
      </c>
      <c r="M969" t="s">
        <v>3381</v>
      </c>
      <c r="N969" t="s">
        <v>23</v>
      </c>
      <c r="U969" t="s">
        <v>28</v>
      </c>
    </row>
    <row r="970" spans="1:21" x14ac:dyDescent="0.25">
      <c r="A970">
        <v>990</v>
      </c>
      <c r="B970" t="s">
        <v>3382</v>
      </c>
      <c r="C970">
        <v>6</v>
      </c>
      <c r="D970" t="s">
        <v>15</v>
      </c>
      <c r="E970" t="s">
        <v>25</v>
      </c>
      <c r="F970" t="s">
        <v>3362</v>
      </c>
      <c r="G970">
        <v>3</v>
      </c>
      <c r="H970">
        <v>2015</v>
      </c>
      <c r="I970" t="s">
        <v>3383</v>
      </c>
      <c r="J970" t="s">
        <v>3384</v>
      </c>
      <c r="K970" t="s">
        <v>132</v>
      </c>
      <c r="L970" t="s">
        <v>29</v>
      </c>
      <c r="M970" t="s">
        <v>3385</v>
      </c>
      <c r="N970" t="s">
        <v>23</v>
      </c>
      <c r="U970" t="s">
        <v>132</v>
      </c>
    </row>
    <row r="971" spans="1:21" x14ac:dyDescent="0.25">
      <c r="A971">
        <v>984</v>
      </c>
      <c r="B971" t="s">
        <v>3386</v>
      </c>
      <c r="C971">
        <v>18</v>
      </c>
      <c r="D971" t="s">
        <v>15</v>
      </c>
      <c r="E971" t="s">
        <v>1712</v>
      </c>
      <c r="F971" t="s">
        <v>3362</v>
      </c>
      <c r="G971">
        <v>4</v>
      </c>
      <c r="H971">
        <v>2015</v>
      </c>
      <c r="I971" t="s">
        <v>3387</v>
      </c>
      <c r="J971" t="s">
        <v>3388</v>
      </c>
      <c r="K971" t="s">
        <v>53</v>
      </c>
      <c r="L971" t="s">
        <v>29</v>
      </c>
      <c r="M971" t="s">
        <v>3389</v>
      </c>
      <c r="N971" t="s">
        <v>237</v>
      </c>
      <c r="U971" t="s">
        <v>53</v>
      </c>
    </row>
    <row r="972" spans="1:21" x14ac:dyDescent="0.25">
      <c r="A972">
        <v>985</v>
      </c>
      <c r="B972" t="s">
        <v>3390</v>
      </c>
      <c r="C972">
        <v>47</v>
      </c>
      <c r="D972" t="s">
        <v>15</v>
      </c>
      <c r="E972" t="s">
        <v>25</v>
      </c>
      <c r="F972" t="s">
        <v>3362</v>
      </c>
      <c r="G972">
        <v>4</v>
      </c>
      <c r="H972">
        <v>2015</v>
      </c>
      <c r="I972" t="s">
        <v>3391</v>
      </c>
      <c r="J972" t="s">
        <v>1479</v>
      </c>
      <c r="K972" t="s">
        <v>53</v>
      </c>
      <c r="L972" t="s">
        <v>29</v>
      </c>
      <c r="M972" t="s">
        <v>1480</v>
      </c>
      <c r="N972" t="s">
        <v>23</v>
      </c>
      <c r="U972" t="s">
        <v>53</v>
      </c>
    </row>
    <row r="973" spans="1:21" x14ac:dyDescent="0.25">
      <c r="A973">
        <v>982</v>
      </c>
      <c r="B973" t="s">
        <v>3392</v>
      </c>
      <c r="C973">
        <v>30</v>
      </c>
      <c r="D973" t="s">
        <v>15</v>
      </c>
      <c r="E973" t="s">
        <v>25</v>
      </c>
      <c r="F973" t="s">
        <v>3362</v>
      </c>
      <c r="G973">
        <v>4</v>
      </c>
      <c r="H973">
        <v>2015</v>
      </c>
      <c r="I973" t="s">
        <v>3393</v>
      </c>
      <c r="J973" t="s">
        <v>619</v>
      </c>
      <c r="K973" t="s">
        <v>186</v>
      </c>
      <c r="L973" t="s">
        <v>29</v>
      </c>
      <c r="M973" t="s">
        <v>620</v>
      </c>
      <c r="N973" t="s">
        <v>31</v>
      </c>
      <c r="U973" t="s">
        <v>186</v>
      </c>
    </row>
    <row r="974" spans="1:21" x14ac:dyDescent="0.25">
      <c r="A974">
        <v>983</v>
      </c>
      <c r="B974" t="s">
        <v>1116</v>
      </c>
      <c r="C974">
        <v>57</v>
      </c>
      <c r="D974" t="s">
        <v>15</v>
      </c>
      <c r="E974" t="s">
        <v>16</v>
      </c>
      <c r="F974" t="s">
        <v>3362</v>
      </c>
      <c r="G974">
        <v>4</v>
      </c>
      <c r="H974">
        <v>2015</v>
      </c>
      <c r="I974" t="s">
        <v>3394</v>
      </c>
      <c r="J974" t="s">
        <v>260</v>
      </c>
      <c r="K974" t="s">
        <v>122</v>
      </c>
      <c r="L974" t="s">
        <v>29</v>
      </c>
      <c r="M974" t="s">
        <v>261</v>
      </c>
      <c r="N974" t="s">
        <v>31</v>
      </c>
      <c r="U974" t="s">
        <v>122</v>
      </c>
    </row>
    <row r="975" spans="1:21" x14ac:dyDescent="0.25">
      <c r="A975">
        <v>986</v>
      </c>
      <c r="B975" t="s">
        <v>3395</v>
      </c>
      <c r="C975">
        <v>30</v>
      </c>
      <c r="D975" t="s">
        <v>15</v>
      </c>
      <c r="E975" t="s">
        <v>25</v>
      </c>
      <c r="F975" t="s">
        <v>3362</v>
      </c>
      <c r="G975">
        <v>5</v>
      </c>
      <c r="H975">
        <v>2015</v>
      </c>
      <c r="I975" t="s">
        <v>3396</v>
      </c>
      <c r="J975" t="s">
        <v>3397</v>
      </c>
      <c r="K975" t="s">
        <v>186</v>
      </c>
      <c r="L975" t="s">
        <v>29</v>
      </c>
      <c r="M975" t="s">
        <v>3398</v>
      </c>
      <c r="N975" t="s">
        <v>70</v>
      </c>
      <c r="U975" t="s">
        <v>186</v>
      </c>
    </row>
    <row r="976" spans="1:21" x14ac:dyDescent="0.25">
      <c r="A976">
        <v>989</v>
      </c>
      <c r="B976" t="s">
        <v>3399</v>
      </c>
      <c r="C976">
        <v>20</v>
      </c>
      <c r="D976" t="s">
        <v>15</v>
      </c>
      <c r="E976" t="s">
        <v>25</v>
      </c>
      <c r="F976" t="s">
        <v>3362</v>
      </c>
      <c r="G976">
        <v>5</v>
      </c>
      <c r="H976">
        <v>2015</v>
      </c>
      <c r="I976" t="s">
        <v>3400</v>
      </c>
      <c r="J976" t="s">
        <v>3401</v>
      </c>
      <c r="K976" t="s">
        <v>58</v>
      </c>
      <c r="L976" t="s">
        <v>29</v>
      </c>
      <c r="M976" t="s">
        <v>3402</v>
      </c>
      <c r="N976" t="s">
        <v>31</v>
      </c>
      <c r="U976" t="s">
        <v>58</v>
      </c>
    </row>
    <row r="977" spans="1:21" x14ac:dyDescent="0.25">
      <c r="A977">
        <v>987</v>
      </c>
      <c r="B977" t="s">
        <v>3403</v>
      </c>
      <c r="C977">
        <v>36</v>
      </c>
      <c r="D977" t="s">
        <v>87</v>
      </c>
      <c r="E977" t="s">
        <v>25</v>
      </c>
      <c r="F977" t="s">
        <v>3362</v>
      </c>
      <c r="G977">
        <v>5</v>
      </c>
      <c r="H977">
        <v>2015</v>
      </c>
      <c r="I977" t="s">
        <v>3404</v>
      </c>
      <c r="J977" t="s">
        <v>3405</v>
      </c>
      <c r="K977" t="s">
        <v>710</v>
      </c>
      <c r="L977" t="s">
        <v>29</v>
      </c>
      <c r="M977" t="s">
        <v>3406</v>
      </c>
      <c r="N977" t="s">
        <v>31</v>
      </c>
      <c r="U977" t="s">
        <v>710</v>
      </c>
    </row>
    <row r="978" spans="1:21" x14ac:dyDescent="0.25">
      <c r="A978">
        <v>988</v>
      </c>
      <c r="B978" t="s">
        <v>3407</v>
      </c>
      <c r="C978">
        <v>46</v>
      </c>
      <c r="D978" t="s">
        <v>15</v>
      </c>
      <c r="E978" t="s">
        <v>25</v>
      </c>
      <c r="F978" t="s">
        <v>3362</v>
      </c>
      <c r="G978">
        <v>5</v>
      </c>
      <c r="H978">
        <v>2015</v>
      </c>
      <c r="I978" t="s">
        <v>3408</v>
      </c>
      <c r="J978" t="s">
        <v>1822</v>
      </c>
      <c r="K978" t="s">
        <v>897</v>
      </c>
      <c r="L978" t="s">
        <v>29</v>
      </c>
      <c r="M978" t="s">
        <v>3409</v>
      </c>
      <c r="N978" t="s">
        <v>31</v>
      </c>
      <c r="U978" t="s">
        <v>897</v>
      </c>
    </row>
    <row r="979" spans="1:21" x14ac:dyDescent="0.25">
      <c r="A979">
        <v>993</v>
      </c>
      <c r="B979" t="s">
        <v>3410</v>
      </c>
      <c r="C979">
        <v>68</v>
      </c>
      <c r="D979" t="s">
        <v>15</v>
      </c>
      <c r="E979" t="s">
        <v>25</v>
      </c>
      <c r="F979" t="s">
        <v>3362</v>
      </c>
      <c r="G979">
        <v>6</v>
      </c>
      <c r="H979">
        <v>2015</v>
      </c>
      <c r="I979" t="s">
        <v>3411</v>
      </c>
      <c r="J979" t="s">
        <v>765</v>
      </c>
      <c r="K979" t="s">
        <v>322</v>
      </c>
      <c r="L979" t="s">
        <v>29</v>
      </c>
      <c r="M979" t="s">
        <v>3412</v>
      </c>
      <c r="N979" t="s">
        <v>23</v>
      </c>
      <c r="U979" t="s">
        <v>322</v>
      </c>
    </row>
    <row r="980" spans="1:21" x14ac:dyDescent="0.25">
      <c r="A980">
        <v>999</v>
      </c>
      <c r="B980" t="s">
        <v>3413</v>
      </c>
      <c r="C980">
        <v>48</v>
      </c>
      <c r="D980" t="s">
        <v>15</v>
      </c>
      <c r="E980" t="s">
        <v>25</v>
      </c>
      <c r="F980" t="s">
        <v>3362</v>
      </c>
      <c r="G980">
        <v>6</v>
      </c>
      <c r="H980">
        <v>2015</v>
      </c>
      <c r="I980" t="s">
        <v>3414</v>
      </c>
      <c r="J980" t="s">
        <v>3415</v>
      </c>
      <c r="K980" t="s">
        <v>502</v>
      </c>
      <c r="L980" t="s">
        <v>29</v>
      </c>
      <c r="M980" t="s">
        <v>3416</v>
      </c>
      <c r="N980" t="s">
        <v>237</v>
      </c>
      <c r="U980" t="s">
        <v>502</v>
      </c>
    </row>
    <row r="981" spans="1:21" x14ac:dyDescent="0.25">
      <c r="A981">
        <v>992</v>
      </c>
      <c r="B981" t="s">
        <v>3417</v>
      </c>
      <c r="C981">
        <v>55</v>
      </c>
      <c r="D981" t="s">
        <v>15</v>
      </c>
      <c r="E981" t="s">
        <v>25</v>
      </c>
      <c r="F981" t="s">
        <v>3362</v>
      </c>
      <c r="G981">
        <v>6</v>
      </c>
      <c r="H981">
        <v>2015</v>
      </c>
      <c r="I981" t="s">
        <v>3418</v>
      </c>
      <c r="J981" t="s">
        <v>162</v>
      </c>
      <c r="K981" t="s">
        <v>163</v>
      </c>
      <c r="L981" t="s">
        <v>29</v>
      </c>
      <c r="M981" t="s">
        <v>3419</v>
      </c>
      <c r="N981" t="s">
        <v>108</v>
      </c>
      <c r="U981" t="s">
        <v>163</v>
      </c>
    </row>
    <row r="982" spans="1:21" x14ac:dyDescent="0.25">
      <c r="A982">
        <v>991</v>
      </c>
      <c r="B982" t="s">
        <v>3420</v>
      </c>
      <c r="C982">
        <v>51</v>
      </c>
      <c r="D982" t="s">
        <v>15</v>
      </c>
      <c r="E982" t="s">
        <v>25</v>
      </c>
      <c r="F982" t="s">
        <v>3362</v>
      </c>
      <c r="G982">
        <v>6</v>
      </c>
      <c r="H982">
        <v>2015</v>
      </c>
      <c r="I982" t="s">
        <v>3421</v>
      </c>
      <c r="J982" t="s">
        <v>1033</v>
      </c>
      <c r="K982" t="s">
        <v>28</v>
      </c>
      <c r="L982" t="s">
        <v>29</v>
      </c>
      <c r="M982" t="s">
        <v>1034</v>
      </c>
      <c r="N982" t="s">
        <v>31</v>
      </c>
      <c r="U982" t="s">
        <v>28</v>
      </c>
    </row>
    <row r="983" spans="1:21" x14ac:dyDescent="0.25">
      <c r="A983">
        <v>1000</v>
      </c>
      <c r="B983" t="s">
        <v>3422</v>
      </c>
      <c r="C983">
        <v>34</v>
      </c>
      <c r="D983" t="s">
        <v>15</v>
      </c>
      <c r="E983" t="s">
        <v>45</v>
      </c>
      <c r="F983" t="s">
        <v>3362</v>
      </c>
      <c r="G983">
        <v>9</v>
      </c>
      <c r="H983">
        <v>2015</v>
      </c>
      <c r="I983" t="s">
        <v>3423</v>
      </c>
      <c r="J983" t="s">
        <v>83</v>
      </c>
      <c r="K983" t="s">
        <v>53</v>
      </c>
      <c r="L983" t="s">
        <v>29</v>
      </c>
      <c r="M983" t="s">
        <v>268</v>
      </c>
      <c r="N983" t="s">
        <v>237</v>
      </c>
      <c r="U983" t="s">
        <v>53</v>
      </c>
    </row>
    <row r="984" spans="1:21" x14ac:dyDescent="0.25">
      <c r="A984">
        <v>1005</v>
      </c>
      <c r="B984" t="s">
        <v>3424</v>
      </c>
      <c r="C984">
        <v>45</v>
      </c>
      <c r="D984" t="s">
        <v>15</v>
      </c>
      <c r="E984" t="s">
        <v>45</v>
      </c>
      <c r="F984" t="s">
        <v>3362</v>
      </c>
      <c r="G984">
        <v>9</v>
      </c>
      <c r="H984">
        <v>2015</v>
      </c>
      <c r="I984" t="s">
        <v>3425</v>
      </c>
      <c r="J984" t="s">
        <v>549</v>
      </c>
      <c r="K984" t="s">
        <v>53</v>
      </c>
      <c r="L984" t="s">
        <v>29</v>
      </c>
      <c r="M984" t="s">
        <v>550</v>
      </c>
      <c r="N984" t="s">
        <v>31</v>
      </c>
      <c r="U984" t="s">
        <v>53</v>
      </c>
    </row>
    <row r="985" spans="1:21" x14ac:dyDescent="0.25">
      <c r="A985">
        <v>998</v>
      </c>
      <c r="B985" t="s">
        <v>3426</v>
      </c>
      <c r="C985">
        <v>20</v>
      </c>
      <c r="D985" t="s">
        <v>15</v>
      </c>
      <c r="E985" t="s">
        <v>16</v>
      </c>
      <c r="F985" t="s">
        <v>3362</v>
      </c>
      <c r="G985">
        <v>9</v>
      </c>
      <c r="H985">
        <v>2015</v>
      </c>
      <c r="I985" t="s">
        <v>3427</v>
      </c>
      <c r="J985" t="s">
        <v>1315</v>
      </c>
      <c r="K985" t="s">
        <v>710</v>
      </c>
      <c r="L985" t="s">
        <v>29</v>
      </c>
      <c r="M985" t="s">
        <v>3428</v>
      </c>
      <c r="N985" t="s">
        <v>108</v>
      </c>
      <c r="U985" t="s">
        <v>710</v>
      </c>
    </row>
    <row r="986" spans="1:21" x14ac:dyDescent="0.25">
      <c r="A986">
        <v>997</v>
      </c>
      <c r="B986" t="s">
        <v>3429</v>
      </c>
      <c r="C986">
        <v>25</v>
      </c>
      <c r="D986" t="s">
        <v>15</v>
      </c>
      <c r="E986" t="s">
        <v>45</v>
      </c>
      <c r="F986" t="s">
        <v>3362</v>
      </c>
      <c r="G986">
        <v>9</v>
      </c>
      <c r="H986">
        <v>2015</v>
      </c>
      <c r="I986" t="s">
        <v>3430</v>
      </c>
      <c r="J986" t="s">
        <v>569</v>
      </c>
      <c r="K986" t="s">
        <v>122</v>
      </c>
      <c r="L986" t="s">
        <v>29</v>
      </c>
      <c r="M986" t="s">
        <v>570</v>
      </c>
      <c r="N986" t="s">
        <v>31</v>
      </c>
      <c r="U986" t="s">
        <v>122</v>
      </c>
    </row>
    <row r="987" spans="1:21" x14ac:dyDescent="0.25">
      <c r="A987">
        <v>1001</v>
      </c>
      <c r="B987" t="s">
        <v>3431</v>
      </c>
      <c r="C987">
        <v>26</v>
      </c>
      <c r="D987" t="s">
        <v>15</v>
      </c>
      <c r="E987" t="s">
        <v>25</v>
      </c>
      <c r="F987" t="s">
        <v>3362</v>
      </c>
      <c r="G987">
        <v>9</v>
      </c>
      <c r="H987">
        <v>2015</v>
      </c>
      <c r="I987" t="s">
        <v>3432</v>
      </c>
      <c r="J987" t="s">
        <v>469</v>
      </c>
      <c r="K987" t="s">
        <v>897</v>
      </c>
      <c r="L987" t="s">
        <v>29</v>
      </c>
      <c r="M987" t="s">
        <v>3433</v>
      </c>
      <c r="N987" t="s">
        <v>31</v>
      </c>
      <c r="U987" t="s">
        <v>897</v>
      </c>
    </row>
    <row r="988" spans="1:21" x14ac:dyDescent="0.25">
      <c r="A988">
        <v>1004</v>
      </c>
      <c r="B988" t="s">
        <v>3434</v>
      </c>
      <c r="C988">
        <v>34</v>
      </c>
      <c r="D988" t="s">
        <v>15</v>
      </c>
      <c r="E988" t="s">
        <v>45</v>
      </c>
      <c r="F988" t="s">
        <v>3362</v>
      </c>
      <c r="G988">
        <v>10</v>
      </c>
      <c r="H988">
        <v>2015</v>
      </c>
      <c r="I988" t="s">
        <v>3435</v>
      </c>
      <c r="J988" t="s">
        <v>3436</v>
      </c>
      <c r="K988" t="s">
        <v>53</v>
      </c>
      <c r="L988" t="s">
        <v>29</v>
      </c>
      <c r="M988" t="s">
        <v>3437</v>
      </c>
      <c r="N988" t="s">
        <v>31</v>
      </c>
      <c r="U988" t="s">
        <v>53</v>
      </c>
    </row>
    <row r="989" spans="1:21" x14ac:dyDescent="0.25">
      <c r="A989">
        <v>1003</v>
      </c>
      <c r="B989" t="s">
        <v>3438</v>
      </c>
      <c r="C989">
        <v>36</v>
      </c>
      <c r="D989" t="s">
        <v>15</v>
      </c>
      <c r="E989" t="s">
        <v>25</v>
      </c>
      <c r="F989" t="s">
        <v>3362</v>
      </c>
      <c r="G989">
        <v>10</v>
      </c>
      <c r="H989">
        <v>2015</v>
      </c>
      <c r="I989" t="s">
        <v>3439</v>
      </c>
      <c r="J989" t="s">
        <v>3440</v>
      </c>
      <c r="K989" t="s">
        <v>68</v>
      </c>
      <c r="L989" t="s">
        <v>29</v>
      </c>
      <c r="M989" t="s">
        <v>3441</v>
      </c>
      <c r="N989" t="s">
        <v>31</v>
      </c>
      <c r="U989" t="s">
        <v>68</v>
      </c>
    </row>
    <row r="990" spans="1:21" x14ac:dyDescent="0.25">
      <c r="A990">
        <v>1023</v>
      </c>
      <c r="B990" t="s">
        <v>3442</v>
      </c>
      <c r="C990">
        <v>22</v>
      </c>
      <c r="D990" t="s">
        <v>15</v>
      </c>
      <c r="E990" t="s">
        <v>25</v>
      </c>
      <c r="F990" t="s">
        <v>3362</v>
      </c>
      <c r="G990">
        <v>10</v>
      </c>
      <c r="H990">
        <v>2015</v>
      </c>
      <c r="I990" t="s">
        <v>3443</v>
      </c>
      <c r="J990" t="s">
        <v>3444</v>
      </c>
      <c r="K990" t="s">
        <v>137</v>
      </c>
      <c r="L990" t="s">
        <v>29</v>
      </c>
      <c r="M990" t="s">
        <v>3445</v>
      </c>
      <c r="N990" t="s">
        <v>31</v>
      </c>
      <c r="U990" t="s">
        <v>137</v>
      </c>
    </row>
    <row r="991" spans="1:21" x14ac:dyDescent="0.25">
      <c r="A991">
        <v>1006</v>
      </c>
      <c r="B991" t="s">
        <v>3446</v>
      </c>
      <c r="C991">
        <v>25</v>
      </c>
      <c r="D991" t="s">
        <v>15</v>
      </c>
      <c r="E991" t="s">
        <v>45</v>
      </c>
      <c r="F991" t="s">
        <v>3362</v>
      </c>
      <c r="G991">
        <v>11</v>
      </c>
      <c r="H991">
        <v>2015</v>
      </c>
      <c r="I991" t="s">
        <v>3447</v>
      </c>
      <c r="J991" t="s">
        <v>52</v>
      </c>
      <c r="K991" t="s">
        <v>53</v>
      </c>
      <c r="L991" t="s">
        <v>29</v>
      </c>
      <c r="M991" t="s">
        <v>54</v>
      </c>
      <c r="N991" t="s">
        <v>31</v>
      </c>
      <c r="U991" t="s">
        <v>53</v>
      </c>
    </row>
    <row r="992" spans="1:21" x14ac:dyDescent="0.25">
      <c r="A992">
        <v>1038</v>
      </c>
      <c r="B992" t="s">
        <v>3448</v>
      </c>
      <c r="C992">
        <v>50</v>
      </c>
      <c r="D992" t="s">
        <v>15</v>
      </c>
      <c r="E992" t="s">
        <v>16</v>
      </c>
      <c r="F992" t="s">
        <v>3362</v>
      </c>
      <c r="G992">
        <v>11</v>
      </c>
      <c r="H992">
        <v>2015</v>
      </c>
      <c r="I992" t="s">
        <v>3449</v>
      </c>
      <c r="J992" t="s">
        <v>360</v>
      </c>
      <c r="K992" t="s">
        <v>68</v>
      </c>
      <c r="L992" t="s">
        <v>21</v>
      </c>
      <c r="M992" t="s">
        <v>3450</v>
      </c>
      <c r="N992" t="s">
        <v>23</v>
      </c>
      <c r="U992" t="s">
        <v>68</v>
      </c>
    </row>
    <row r="993" spans="1:21" x14ac:dyDescent="0.25">
      <c r="A993">
        <v>1007</v>
      </c>
      <c r="B993" t="s">
        <v>3451</v>
      </c>
      <c r="C993">
        <v>32</v>
      </c>
      <c r="D993" t="s">
        <v>15</v>
      </c>
      <c r="E993" t="s">
        <v>16</v>
      </c>
      <c r="F993" t="s">
        <v>3362</v>
      </c>
      <c r="G993">
        <v>11</v>
      </c>
      <c r="H993">
        <v>2015</v>
      </c>
      <c r="I993" t="s">
        <v>3452</v>
      </c>
      <c r="J993" t="s">
        <v>339</v>
      </c>
      <c r="K993" t="s">
        <v>340</v>
      </c>
      <c r="L993" t="s">
        <v>29</v>
      </c>
      <c r="M993" t="s">
        <v>341</v>
      </c>
      <c r="N993" t="s">
        <v>31</v>
      </c>
      <c r="U993" t="s">
        <v>340</v>
      </c>
    </row>
    <row r="994" spans="1:21" x14ac:dyDescent="0.25">
      <c r="A994">
        <v>1002</v>
      </c>
      <c r="B994" t="s">
        <v>3453</v>
      </c>
      <c r="C994">
        <v>31</v>
      </c>
      <c r="D994" t="s">
        <v>15</v>
      </c>
      <c r="E994" t="s">
        <v>45</v>
      </c>
      <c r="F994" t="s">
        <v>3362</v>
      </c>
      <c r="G994">
        <v>11</v>
      </c>
      <c r="H994">
        <v>2015</v>
      </c>
      <c r="I994" t="s">
        <v>3454</v>
      </c>
      <c r="J994" t="s">
        <v>171</v>
      </c>
      <c r="K994" t="s">
        <v>172</v>
      </c>
      <c r="L994" t="s">
        <v>29</v>
      </c>
      <c r="M994" t="s">
        <v>1498</v>
      </c>
      <c r="N994" t="s">
        <v>108</v>
      </c>
      <c r="U994" t="s">
        <v>172</v>
      </c>
    </row>
    <row r="995" spans="1:21" x14ac:dyDescent="0.25">
      <c r="A995">
        <v>1008</v>
      </c>
      <c r="B995" t="s">
        <v>3455</v>
      </c>
      <c r="C995">
        <v>57</v>
      </c>
      <c r="D995" t="s">
        <v>15</v>
      </c>
      <c r="E995" t="s">
        <v>25</v>
      </c>
      <c r="F995" t="s">
        <v>3362</v>
      </c>
      <c r="G995">
        <v>11</v>
      </c>
      <c r="H995">
        <v>2015</v>
      </c>
      <c r="I995" t="s">
        <v>3456</v>
      </c>
      <c r="J995" t="s">
        <v>3457</v>
      </c>
      <c r="K995" t="s">
        <v>710</v>
      </c>
      <c r="L995" t="s">
        <v>29</v>
      </c>
      <c r="M995" t="s">
        <v>1919</v>
      </c>
      <c r="N995" t="s">
        <v>31</v>
      </c>
      <c r="U995" t="s">
        <v>710</v>
      </c>
    </row>
    <row r="996" spans="1:21" x14ac:dyDescent="0.25">
      <c r="A996">
        <v>1013</v>
      </c>
      <c r="B996" t="s">
        <v>3458</v>
      </c>
      <c r="C996">
        <v>42</v>
      </c>
      <c r="D996" t="s">
        <v>15</v>
      </c>
      <c r="E996" t="s">
        <v>45</v>
      </c>
      <c r="F996" t="s">
        <v>3362</v>
      </c>
      <c r="G996">
        <v>12</v>
      </c>
      <c r="H996">
        <v>2015</v>
      </c>
      <c r="I996" t="s">
        <v>3459</v>
      </c>
      <c r="J996" t="s">
        <v>1219</v>
      </c>
      <c r="K996" t="s">
        <v>53</v>
      </c>
      <c r="L996" t="s">
        <v>29</v>
      </c>
      <c r="M996" t="s">
        <v>3460</v>
      </c>
      <c r="N996" t="s">
        <v>80</v>
      </c>
      <c r="U996" t="s">
        <v>53</v>
      </c>
    </row>
    <row r="997" spans="1:21" x14ac:dyDescent="0.25">
      <c r="A997">
        <v>1016</v>
      </c>
      <c r="B997" t="s">
        <v>3461</v>
      </c>
      <c r="C997">
        <v>25</v>
      </c>
      <c r="D997" t="s">
        <v>15</v>
      </c>
      <c r="E997" t="s">
        <v>45</v>
      </c>
      <c r="F997" t="s">
        <v>3362</v>
      </c>
      <c r="G997">
        <v>13</v>
      </c>
      <c r="H997">
        <v>2015</v>
      </c>
      <c r="I997" t="s">
        <v>3462</v>
      </c>
      <c r="J997" t="s">
        <v>3463</v>
      </c>
      <c r="K997" t="s">
        <v>53</v>
      </c>
      <c r="L997" t="s">
        <v>29</v>
      </c>
      <c r="M997" t="s">
        <v>293</v>
      </c>
      <c r="N997" t="s">
        <v>237</v>
      </c>
      <c r="U997" t="s">
        <v>53</v>
      </c>
    </row>
    <row r="998" spans="1:21" x14ac:dyDescent="0.25">
      <c r="A998">
        <v>1014</v>
      </c>
      <c r="B998" t="s">
        <v>3464</v>
      </c>
      <c r="C998">
        <v>25</v>
      </c>
      <c r="D998" t="s">
        <v>15</v>
      </c>
      <c r="E998" t="s">
        <v>25</v>
      </c>
      <c r="F998" t="s">
        <v>3362</v>
      </c>
      <c r="G998">
        <v>13</v>
      </c>
      <c r="H998">
        <v>2015</v>
      </c>
      <c r="I998" t="s">
        <v>3465</v>
      </c>
      <c r="J998" t="s">
        <v>3466</v>
      </c>
      <c r="K998" t="s">
        <v>20</v>
      </c>
      <c r="L998" t="s">
        <v>29</v>
      </c>
      <c r="M998" t="s">
        <v>3467</v>
      </c>
      <c r="N998" t="s">
        <v>31</v>
      </c>
      <c r="U998" t="s">
        <v>20</v>
      </c>
    </row>
    <row r="999" spans="1:21" x14ac:dyDescent="0.25">
      <c r="A999">
        <v>1015</v>
      </c>
      <c r="B999" t="s">
        <v>3468</v>
      </c>
      <c r="C999">
        <v>52</v>
      </c>
      <c r="D999" t="s">
        <v>15</v>
      </c>
      <c r="E999" t="s">
        <v>25</v>
      </c>
      <c r="F999" t="s">
        <v>3362</v>
      </c>
      <c r="G999">
        <v>13</v>
      </c>
      <c r="H999">
        <v>2015</v>
      </c>
      <c r="I999" t="s">
        <v>3469</v>
      </c>
      <c r="J999" t="s">
        <v>1739</v>
      </c>
      <c r="K999" t="s">
        <v>474</v>
      </c>
      <c r="L999" t="s">
        <v>29</v>
      </c>
      <c r="M999" t="s">
        <v>3470</v>
      </c>
      <c r="N999" t="s">
        <v>31</v>
      </c>
      <c r="U999" t="s">
        <v>474</v>
      </c>
    </row>
    <row r="1000" spans="1:21" x14ac:dyDescent="0.25">
      <c r="A1000">
        <v>1017</v>
      </c>
      <c r="B1000" t="s">
        <v>3471</v>
      </c>
      <c r="C1000">
        <v>31</v>
      </c>
      <c r="D1000" t="s">
        <v>15</v>
      </c>
      <c r="E1000" t="s">
        <v>45</v>
      </c>
      <c r="F1000" t="s">
        <v>3362</v>
      </c>
      <c r="G1000">
        <v>14</v>
      </c>
      <c r="H1000">
        <v>2015</v>
      </c>
      <c r="I1000" t="s">
        <v>3472</v>
      </c>
      <c r="J1000" t="s">
        <v>3281</v>
      </c>
      <c r="K1000" t="s">
        <v>53</v>
      </c>
      <c r="L1000" t="s">
        <v>29</v>
      </c>
      <c r="M1000" t="s">
        <v>293</v>
      </c>
      <c r="N1000" t="s">
        <v>70</v>
      </c>
      <c r="U1000" t="s">
        <v>53</v>
      </c>
    </row>
    <row r="1001" spans="1:21" x14ac:dyDescent="0.25">
      <c r="A1001">
        <v>1019</v>
      </c>
      <c r="B1001" t="s">
        <v>3473</v>
      </c>
      <c r="C1001">
        <v>39</v>
      </c>
      <c r="D1001" t="s">
        <v>15</v>
      </c>
      <c r="E1001" t="s">
        <v>16</v>
      </c>
      <c r="F1001" t="s">
        <v>3362</v>
      </c>
      <c r="G1001">
        <v>15</v>
      </c>
      <c r="H1001">
        <v>2015</v>
      </c>
      <c r="I1001" t="s">
        <v>3474</v>
      </c>
      <c r="J1001" t="s">
        <v>442</v>
      </c>
      <c r="K1001" t="s">
        <v>53</v>
      </c>
      <c r="L1001" t="s">
        <v>29</v>
      </c>
      <c r="M1001" t="s">
        <v>1826</v>
      </c>
      <c r="N1001" t="s">
        <v>55</v>
      </c>
      <c r="U1001" t="s">
        <v>53</v>
      </c>
    </row>
    <row r="1002" spans="1:21" x14ac:dyDescent="0.25">
      <c r="A1002">
        <v>1024</v>
      </c>
      <c r="B1002" t="s">
        <v>3475</v>
      </c>
      <c r="C1002">
        <v>24</v>
      </c>
      <c r="D1002" t="s">
        <v>15</v>
      </c>
      <c r="E1002" t="s">
        <v>16</v>
      </c>
      <c r="F1002" t="s">
        <v>3362</v>
      </c>
      <c r="G1002">
        <v>15</v>
      </c>
      <c r="H1002">
        <v>2015</v>
      </c>
      <c r="I1002" t="s">
        <v>3476</v>
      </c>
      <c r="J1002" t="s">
        <v>252</v>
      </c>
      <c r="K1002" t="s">
        <v>181</v>
      </c>
      <c r="L1002" t="s">
        <v>29</v>
      </c>
      <c r="M1002" t="s">
        <v>364</v>
      </c>
      <c r="N1002" t="s">
        <v>23</v>
      </c>
      <c r="U1002" t="s">
        <v>181</v>
      </c>
    </row>
    <row r="1003" spans="1:21" x14ac:dyDescent="0.25">
      <c r="A1003">
        <v>1018</v>
      </c>
      <c r="B1003" t="s">
        <v>3477</v>
      </c>
      <c r="C1003">
        <v>33</v>
      </c>
      <c r="D1003" t="s">
        <v>15</v>
      </c>
      <c r="E1003" t="s">
        <v>25</v>
      </c>
      <c r="F1003" t="s">
        <v>3362</v>
      </c>
      <c r="G1003">
        <v>15</v>
      </c>
      <c r="H1003">
        <v>2015</v>
      </c>
      <c r="I1003" t="s">
        <v>3478</v>
      </c>
      <c r="J1003" t="s">
        <v>3479</v>
      </c>
      <c r="K1003" t="s">
        <v>502</v>
      </c>
      <c r="L1003" t="s">
        <v>29</v>
      </c>
      <c r="M1003" t="s">
        <v>3480</v>
      </c>
      <c r="N1003" t="s">
        <v>237</v>
      </c>
      <c r="U1003" t="s">
        <v>502</v>
      </c>
    </row>
    <row r="1004" spans="1:21" x14ac:dyDescent="0.25">
      <c r="A1004">
        <v>1020</v>
      </c>
      <c r="B1004" t="s">
        <v>3481</v>
      </c>
      <c r="C1004">
        <v>16</v>
      </c>
      <c r="D1004" t="s">
        <v>15</v>
      </c>
      <c r="E1004" t="s">
        <v>16</v>
      </c>
      <c r="F1004" t="s">
        <v>3362</v>
      </c>
      <c r="G1004">
        <v>15</v>
      </c>
      <c r="H1004">
        <v>2015</v>
      </c>
      <c r="I1004" t="s">
        <v>3482</v>
      </c>
      <c r="J1004" t="s">
        <v>1812</v>
      </c>
      <c r="K1004" t="s">
        <v>74</v>
      </c>
      <c r="L1004" t="s">
        <v>29</v>
      </c>
      <c r="M1004" t="s">
        <v>3483</v>
      </c>
      <c r="N1004" t="s">
        <v>31</v>
      </c>
      <c r="U1004" t="s">
        <v>74</v>
      </c>
    </row>
    <row r="1005" spans="1:21" x14ac:dyDescent="0.25">
      <c r="A1005">
        <v>1022</v>
      </c>
      <c r="B1005" t="s">
        <v>3484</v>
      </c>
      <c r="C1005">
        <v>25</v>
      </c>
      <c r="D1005" t="s">
        <v>15</v>
      </c>
      <c r="E1005" t="s">
        <v>25</v>
      </c>
      <c r="F1005" t="s">
        <v>3362</v>
      </c>
      <c r="G1005">
        <v>16</v>
      </c>
      <c r="H1005">
        <v>2015</v>
      </c>
      <c r="I1005" t="s">
        <v>3485</v>
      </c>
      <c r="J1005" t="s">
        <v>3486</v>
      </c>
      <c r="K1005" t="s">
        <v>20</v>
      </c>
      <c r="L1005" t="s">
        <v>29</v>
      </c>
      <c r="M1005" t="s">
        <v>3487</v>
      </c>
      <c r="N1005" t="s">
        <v>108</v>
      </c>
      <c r="U1005" t="s">
        <v>20</v>
      </c>
    </row>
    <row r="1006" spans="1:21" x14ac:dyDescent="0.25">
      <c r="A1006">
        <v>1026</v>
      </c>
      <c r="B1006" t="s">
        <v>3488</v>
      </c>
      <c r="C1006">
        <v>28</v>
      </c>
      <c r="D1006" t="s">
        <v>15</v>
      </c>
      <c r="E1006" t="s">
        <v>16</v>
      </c>
      <c r="F1006" t="s">
        <v>3362</v>
      </c>
      <c r="G1006">
        <v>17</v>
      </c>
      <c r="H1006">
        <v>2015</v>
      </c>
      <c r="I1006" t="s">
        <v>3489</v>
      </c>
      <c r="J1006" t="s">
        <v>1308</v>
      </c>
      <c r="K1006" t="s">
        <v>322</v>
      </c>
      <c r="L1006" t="s">
        <v>29</v>
      </c>
      <c r="M1006" t="s">
        <v>1309</v>
      </c>
      <c r="N1006" t="s">
        <v>31</v>
      </c>
      <c r="U1006" t="s">
        <v>322</v>
      </c>
    </row>
    <row r="1007" spans="1:21" x14ac:dyDescent="0.25">
      <c r="A1007">
        <v>1031</v>
      </c>
      <c r="B1007" t="s">
        <v>3490</v>
      </c>
      <c r="C1007">
        <v>58</v>
      </c>
      <c r="D1007" t="s">
        <v>15</v>
      </c>
      <c r="E1007" t="s">
        <v>25</v>
      </c>
      <c r="F1007" t="s">
        <v>3362</v>
      </c>
      <c r="G1007">
        <v>17</v>
      </c>
      <c r="H1007">
        <v>2015</v>
      </c>
      <c r="I1007" t="s">
        <v>3491</v>
      </c>
      <c r="J1007" t="s">
        <v>879</v>
      </c>
      <c r="K1007" t="s">
        <v>20</v>
      </c>
      <c r="L1007" t="s">
        <v>29</v>
      </c>
      <c r="M1007" t="s">
        <v>3492</v>
      </c>
      <c r="N1007" t="s">
        <v>23</v>
      </c>
      <c r="U1007" t="s">
        <v>20</v>
      </c>
    </row>
    <row r="1008" spans="1:21" x14ac:dyDescent="0.25">
      <c r="A1008">
        <v>1029</v>
      </c>
      <c r="B1008" t="s">
        <v>3493</v>
      </c>
      <c r="C1008">
        <v>47</v>
      </c>
      <c r="D1008" t="s">
        <v>15</v>
      </c>
      <c r="E1008" t="s">
        <v>25</v>
      </c>
      <c r="F1008" t="s">
        <v>3362</v>
      </c>
      <c r="G1008">
        <v>17</v>
      </c>
      <c r="H1008">
        <v>2015</v>
      </c>
      <c r="I1008" t="s">
        <v>3494</v>
      </c>
      <c r="J1008" t="s">
        <v>3495</v>
      </c>
      <c r="K1008" t="s">
        <v>191</v>
      </c>
      <c r="L1008" t="s">
        <v>29</v>
      </c>
      <c r="M1008" t="s">
        <v>3496</v>
      </c>
      <c r="N1008" t="s">
        <v>80</v>
      </c>
      <c r="U1008" t="s">
        <v>191</v>
      </c>
    </row>
    <row r="1009" spans="1:21" x14ac:dyDescent="0.25">
      <c r="A1009">
        <v>1027</v>
      </c>
      <c r="B1009" t="s">
        <v>3497</v>
      </c>
      <c r="C1009">
        <v>21</v>
      </c>
      <c r="D1009" t="s">
        <v>15</v>
      </c>
      <c r="E1009" t="s">
        <v>16</v>
      </c>
      <c r="F1009" t="s">
        <v>3362</v>
      </c>
      <c r="G1009">
        <v>17</v>
      </c>
      <c r="H1009">
        <v>2015</v>
      </c>
      <c r="I1009" t="s">
        <v>3498</v>
      </c>
      <c r="J1009" t="s">
        <v>3499</v>
      </c>
      <c r="K1009" t="s">
        <v>710</v>
      </c>
      <c r="L1009" t="s">
        <v>29</v>
      </c>
      <c r="M1009" t="s">
        <v>3500</v>
      </c>
      <c r="N1009" t="s">
        <v>31</v>
      </c>
      <c r="U1009" t="s">
        <v>710</v>
      </c>
    </row>
    <row r="1010" spans="1:21" x14ac:dyDescent="0.25">
      <c r="A1010">
        <v>1025</v>
      </c>
      <c r="B1010" t="s">
        <v>3501</v>
      </c>
      <c r="C1010">
        <v>41</v>
      </c>
      <c r="D1010" t="s">
        <v>15</v>
      </c>
      <c r="E1010" t="s">
        <v>25</v>
      </c>
      <c r="F1010" t="s">
        <v>3362</v>
      </c>
      <c r="G1010">
        <v>17</v>
      </c>
      <c r="H1010">
        <v>2015</v>
      </c>
      <c r="I1010" t="s">
        <v>3502</v>
      </c>
      <c r="J1010" t="s">
        <v>2011</v>
      </c>
      <c r="K1010" t="s">
        <v>122</v>
      </c>
      <c r="L1010" t="s">
        <v>29</v>
      </c>
      <c r="M1010" t="s">
        <v>2012</v>
      </c>
      <c r="N1010" t="s">
        <v>23</v>
      </c>
      <c r="U1010" t="s">
        <v>122</v>
      </c>
    </row>
    <row r="1011" spans="1:21" x14ac:dyDescent="0.25">
      <c r="A1011">
        <v>1032</v>
      </c>
      <c r="B1011" t="s">
        <v>3503</v>
      </c>
      <c r="C1011">
        <v>30</v>
      </c>
      <c r="D1011" t="s">
        <v>15</v>
      </c>
      <c r="E1011" t="s">
        <v>16</v>
      </c>
      <c r="F1011" t="s">
        <v>3362</v>
      </c>
      <c r="G1011">
        <v>17</v>
      </c>
      <c r="H1011">
        <v>2015</v>
      </c>
      <c r="I1011" t="s">
        <v>3504</v>
      </c>
      <c r="J1011" t="s">
        <v>260</v>
      </c>
      <c r="K1011" t="s">
        <v>122</v>
      </c>
      <c r="L1011" t="s">
        <v>29</v>
      </c>
      <c r="M1011" t="s">
        <v>1319</v>
      </c>
      <c r="N1011" t="s">
        <v>80</v>
      </c>
      <c r="U1011" t="s">
        <v>122</v>
      </c>
    </row>
    <row r="1012" spans="1:21" x14ac:dyDescent="0.25">
      <c r="A1012">
        <v>1030</v>
      </c>
      <c r="B1012" t="s">
        <v>3505</v>
      </c>
      <c r="C1012">
        <v>25</v>
      </c>
      <c r="D1012" t="s">
        <v>15</v>
      </c>
      <c r="E1012" t="s">
        <v>16</v>
      </c>
      <c r="F1012" t="s">
        <v>3362</v>
      </c>
      <c r="G1012">
        <v>18</v>
      </c>
      <c r="H1012">
        <v>2015</v>
      </c>
      <c r="I1012" t="s">
        <v>3506</v>
      </c>
      <c r="J1012" t="s">
        <v>3507</v>
      </c>
      <c r="K1012" t="s">
        <v>322</v>
      </c>
      <c r="L1012" t="s">
        <v>29</v>
      </c>
      <c r="M1012" t="s">
        <v>3508</v>
      </c>
      <c r="N1012" t="s">
        <v>70</v>
      </c>
      <c r="U1012" t="s">
        <v>322</v>
      </c>
    </row>
    <row r="1013" spans="1:21" x14ac:dyDescent="0.25">
      <c r="A1013">
        <v>1033</v>
      </c>
      <c r="B1013" t="s">
        <v>3509</v>
      </c>
      <c r="C1013">
        <v>44</v>
      </c>
      <c r="D1013" t="s">
        <v>15</v>
      </c>
      <c r="E1013" t="s">
        <v>16</v>
      </c>
      <c r="F1013" t="s">
        <v>3362</v>
      </c>
      <c r="G1013">
        <v>18</v>
      </c>
      <c r="H1013">
        <v>2015</v>
      </c>
      <c r="I1013" t="s">
        <v>3510</v>
      </c>
      <c r="J1013" t="s">
        <v>2966</v>
      </c>
      <c r="K1013" t="s">
        <v>427</v>
      </c>
      <c r="L1013" t="s">
        <v>29</v>
      </c>
      <c r="M1013" t="s">
        <v>2252</v>
      </c>
      <c r="N1013" t="s">
        <v>31</v>
      </c>
      <c r="U1013" t="s">
        <v>427</v>
      </c>
    </row>
    <row r="1014" spans="1:21" x14ac:dyDescent="0.25">
      <c r="A1014">
        <v>1037</v>
      </c>
      <c r="B1014" t="s">
        <v>3511</v>
      </c>
      <c r="C1014">
        <v>29</v>
      </c>
      <c r="D1014" t="s">
        <v>15</v>
      </c>
      <c r="E1014" t="s">
        <v>16</v>
      </c>
      <c r="F1014" t="s">
        <v>3362</v>
      </c>
      <c r="G1014">
        <v>19</v>
      </c>
      <c r="H1014">
        <v>2015</v>
      </c>
      <c r="I1014" t="s">
        <v>3512</v>
      </c>
      <c r="J1014" t="s">
        <v>2918</v>
      </c>
      <c r="K1014" t="s">
        <v>53</v>
      </c>
      <c r="L1014" t="s">
        <v>29</v>
      </c>
      <c r="M1014" t="s">
        <v>423</v>
      </c>
      <c r="N1014" t="s">
        <v>23</v>
      </c>
      <c r="U1014" t="s">
        <v>53</v>
      </c>
    </row>
    <row r="1015" spans="1:21" x14ac:dyDescent="0.25">
      <c r="A1015">
        <v>1036</v>
      </c>
      <c r="B1015" t="s">
        <v>3513</v>
      </c>
      <c r="C1015">
        <v>34</v>
      </c>
      <c r="D1015" t="s">
        <v>15</v>
      </c>
      <c r="E1015" t="s">
        <v>16</v>
      </c>
      <c r="F1015" t="s">
        <v>3362</v>
      </c>
      <c r="G1015">
        <v>19</v>
      </c>
      <c r="H1015">
        <v>2015</v>
      </c>
      <c r="I1015" t="s">
        <v>3514</v>
      </c>
      <c r="J1015" t="s">
        <v>874</v>
      </c>
      <c r="K1015" t="s">
        <v>875</v>
      </c>
      <c r="L1015" t="s">
        <v>29</v>
      </c>
      <c r="M1015" t="s">
        <v>3515</v>
      </c>
      <c r="N1015" t="s">
        <v>80</v>
      </c>
      <c r="U1015" t="s">
        <v>875</v>
      </c>
    </row>
    <row r="1016" spans="1:21" x14ac:dyDescent="0.25">
      <c r="A1016">
        <v>1034</v>
      </c>
      <c r="B1016" t="s">
        <v>3516</v>
      </c>
      <c r="C1016">
        <v>34</v>
      </c>
      <c r="D1016" t="s">
        <v>15</v>
      </c>
      <c r="E1016" t="s">
        <v>16</v>
      </c>
      <c r="F1016" t="s">
        <v>3362</v>
      </c>
      <c r="G1016">
        <v>19</v>
      </c>
      <c r="H1016">
        <v>2015</v>
      </c>
      <c r="I1016" t="s">
        <v>3517</v>
      </c>
      <c r="J1016" t="s">
        <v>3518</v>
      </c>
      <c r="K1016" t="s">
        <v>322</v>
      </c>
      <c r="L1016" t="s">
        <v>29</v>
      </c>
      <c r="M1016" t="s">
        <v>3519</v>
      </c>
      <c r="N1016" t="s">
        <v>31</v>
      </c>
      <c r="U1016" t="s">
        <v>322</v>
      </c>
    </row>
    <row r="1017" spans="1:21" x14ac:dyDescent="0.25">
      <c r="A1017">
        <v>1035</v>
      </c>
      <c r="B1017" t="s">
        <v>3520</v>
      </c>
      <c r="C1017">
        <v>27</v>
      </c>
      <c r="D1017" t="s">
        <v>15</v>
      </c>
      <c r="E1017" t="s">
        <v>16</v>
      </c>
      <c r="F1017" t="s">
        <v>3362</v>
      </c>
      <c r="G1017">
        <v>19</v>
      </c>
      <c r="H1017">
        <v>2015</v>
      </c>
      <c r="I1017" t="s">
        <v>3521</v>
      </c>
      <c r="J1017" t="s">
        <v>1083</v>
      </c>
      <c r="K1017" t="s">
        <v>322</v>
      </c>
      <c r="L1017" t="s">
        <v>29</v>
      </c>
      <c r="M1017" t="s">
        <v>3522</v>
      </c>
      <c r="N1017" t="s">
        <v>80</v>
      </c>
      <c r="U1017" t="s">
        <v>322</v>
      </c>
    </row>
    <row r="1018" spans="1:21" x14ac:dyDescent="0.25">
      <c r="A1018">
        <v>1040</v>
      </c>
      <c r="B1018" t="s">
        <v>3523</v>
      </c>
      <c r="C1018">
        <v>56</v>
      </c>
      <c r="D1018" t="s">
        <v>15</v>
      </c>
      <c r="E1018" t="s">
        <v>45</v>
      </c>
      <c r="F1018" t="s">
        <v>3362</v>
      </c>
      <c r="G1018">
        <v>20</v>
      </c>
      <c r="H1018">
        <v>2015</v>
      </c>
      <c r="I1018" t="s">
        <v>3524</v>
      </c>
      <c r="J1018" t="s">
        <v>886</v>
      </c>
      <c r="K1018" t="s">
        <v>53</v>
      </c>
      <c r="L1018" t="s">
        <v>29</v>
      </c>
      <c r="M1018" t="s">
        <v>887</v>
      </c>
      <c r="N1018" t="s">
        <v>31</v>
      </c>
      <c r="U1018" t="s">
        <v>53</v>
      </c>
    </row>
    <row r="1019" spans="1:21" x14ac:dyDescent="0.25">
      <c r="A1019">
        <v>1039</v>
      </c>
      <c r="B1019" t="s">
        <v>3525</v>
      </c>
      <c r="C1019">
        <v>39</v>
      </c>
      <c r="D1019" t="s">
        <v>15</v>
      </c>
      <c r="E1019" t="s">
        <v>25</v>
      </c>
      <c r="F1019" t="s">
        <v>3362</v>
      </c>
      <c r="G1019">
        <v>20</v>
      </c>
      <c r="H1019">
        <v>2015</v>
      </c>
      <c r="I1019" t="s">
        <v>3526</v>
      </c>
      <c r="J1019" t="s">
        <v>521</v>
      </c>
      <c r="K1019" t="s">
        <v>20</v>
      </c>
      <c r="L1019" t="s">
        <v>29</v>
      </c>
      <c r="M1019" t="s">
        <v>3527</v>
      </c>
      <c r="N1019" t="s">
        <v>31</v>
      </c>
      <c r="U1019" t="s">
        <v>20</v>
      </c>
    </row>
    <row r="1020" spans="1:21" x14ac:dyDescent="0.25">
      <c r="A1020">
        <v>1043</v>
      </c>
      <c r="B1020" t="s">
        <v>3528</v>
      </c>
      <c r="C1020">
        <v>32</v>
      </c>
      <c r="D1020" t="s">
        <v>15</v>
      </c>
      <c r="E1020" t="s">
        <v>25</v>
      </c>
      <c r="F1020" t="s">
        <v>3362</v>
      </c>
      <c r="G1020">
        <v>20</v>
      </c>
      <c r="H1020">
        <v>2015</v>
      </c>
      <c r="I1020" t="s">
        <v>3529</v>
      </c>
      <c r="J1020" t="s">
        <v>3530</v>
      </c>
      <c r="K1020" t="s">
        <v>20</v>
      </c>
      <c r="L1020" t="s">
        <v>84</v>
      </c>
      <c r="M1020" t="s">
        <v>3531</v>
      </c>
      <c r="N1020" t="s">
        <v>23</v>
      </c>
      <c r="U1020" t="s">
        <v>20</v>
      </c>
    </row>
    <row r="1021" spans="1:21" x14ac:dyDescent="0.25">
      <c r="A1021">
        <v>1041</v>
      </c>
      <c r="B1021" t="s">
        <v>3532</v>
      </c>
      <c r="C1021">
        <v>24</v>
      </c>
      <c r="D1021" t="s">
        <v>15</v>
      </c>
      <c r="E1021" t="s">
        <v>25</v>
      </c>
      <c r="F1021" t="s">
        <v>3362</v>
      </c>
      <c r="G1021">
        <v>21</v>
      </c>
      <c r="H1021">
        <v>2015</v>
      </c>
      <c r="I1021" t="s">
        <v>3533</v>
      </c>
      <c r="J1021" t="s">
        <v>3534</v>
      </c>
      <c r="K1021" t="s">
        <v>58</v>
      </c>
      <c r="L1021" t="s">
        <v>29</v>
      </c>
      <c r="M1021" t="s">
        <v>3535</v>
      </c>
      <c r="N1021" t="s">
        <v>23</v>
      </c>
      <c r="U1021" t="s">
        <v>58</v>
      </c>
    </row>
    <row r="1022" spans="1:21" x14ac:dyDescent="0.25">
      <c r="A1022">
        <v>1042</v>
      </c>
      <c r="B1022" t="s">
        <v>3536</v>
      </c>
      <c r="C1022">
        <v>46</v>
      </c>
      <c r="D1022" t="s">
        <v>15</v>
      </c>
      <c r="E1022" t="s">
        <v>25</v>
      </c>
      <c r="F1022" t="s">
        <v>3362</v>
      </c>
      <c r="G1022">
        <v>22</v>
      </c>
      <c r="H1022">
        <v>2015</v>
      </c>
      <c r="I1022" t="s">
        <v>3537</v>
      </c>
      <c r="J1022" t="s">
        <v>886</v>
      </c>
      <c r="K1022" t="s">
        <v>53</v>
      </c>
      <c r="L1022" t="s">
        <v>29</v>
      </c>
      <c r="M1022" t="s">
        <v>887</v>
      </c>
      <c r="N1022" t="s">
        <v>80</v>
      </c>
      <c r="U1022" t="s">
        <v>53</v>
      </c>
    </row>
    <row r="1023" spans="1:21" x14ac:dyDescent="0.25">
      <c r="A1023">
        <v>1044</v>
      </c>
      <c r="B1023" t="s">
        <v>1804</v>
      </c>
      <c r="C1023">
        <v>28</v>
      </c>
      <c r="D1023" t="s">
        <v>15</v>
      </c>
      <c r="E1023" t="s">
        <v>45</v>
      </c>
      <c r="F1023" t="s">
        <v>3362</v>
      </c>
      <c r="G1023">
        <v>22</v>
      </c>
      <c r="H1023">
        <v>2015</v>
      </c>
      <c r="I1023" t="s">
        <v>3538</v>
      </c>
      <c r="J1023" t="s">
        <v>360</v>
      </c>
      <c r="K1023" t="s">
        <v>68</v>
      </c>
      <c r="L1023" t="s">
        <v>29</v>
      </c>
      <c r="M1023" t="s">
        <v>361</v>
      </c>
      <c r="N1023" t="s">
        <v>31</v>
      </c>
      <c r="U1023" t="s">
        <v>68</v>
      </c>
    </row>
    <row r="1024" spans="1:21" x14ac:dyDescent="0.25">
      <c r="A1024">
        <v>1046</v>
      </c>
      <c r="B1024" t="s">
        <v>3539</v>
      </c>
      <c r="C1024">
        <v>45</v>
      </c>
      <c r="D1024" t="s">
        <v>15</v>
      </c>
      <c r="E1024" t="s">
        <v>25</v>
      </c>
      <c r="F1024" t="s">
        <v>3362</v>
      </c>
      <c r="G1024">
        <v>22</v>
      </c>
      <c r="H1024">
        <v>2015</v>
      </c>
      <c r="I1024" t="s">
        <v>3540</v>
      </c>
      <c r="J1024" t="s">
        <v>3541</v>
      </c>
      <c r="K1024" t="s">
        <v>163</v>
      </c>
      <c r="L1024" t="s">
        <v>29</v>
      </c>
      <c r="M1024" t="s">
        <v>3542</v>
      </c>
      <c r="N1024" t="s">
        <v>31</v>
      </c>
      <c r="U1024" t="s">
        <v>163</v>
      </c>
    </row>
    <row r="1025" spans="1:21" x14ac:dyDescent="0.25">
      <c r="A1025">
        <v>1049</v>
      </c>
      <c r="B1025" t="s">
        <v>3543</v>
      </c>
      <c r="C1025">
        <v>50</v>
      </c>
      <c r="D1025" t="s">
        <v>15</v>
      </c>
      <c r="E1025" t="s">
        <v>25</v>
      </c>
      <c r="F1025" t="s">
        <v>3362</v>
      </c>
      <c r="G1025">
        <v>23</v>
      </c>
      <c r="H1025">
        <v>2015</v>
      </c>
      <c r="I1025" t="s">
        <v>3544</v>
      </c>
      <c r="J1025" t="s">
        <v>116</v>
      </c>
      <c r="K1025" t="s">
        <v>117</v>
      </c>
      <c r="L1025" t="s">
        <v>29</v>
      </c>
      <c r="M1025" t="s">
        <v>995</v>
      </c>
      <c r="N1025" t="s">
        <v>31</v>
      </c>
      <c r="U1025" t="s">
        <v>117</v>
      </c>
    </row>
    <row r="1026" spans="1:21" x14ac:dyDescent="0.25">
      <c r="A1026">
        <v>1045</v>
      </c>
      <c r="B1026" t="s">
        <v>3545</v>
      </c>
      <c r="C1026">
        <v>49</v>
      </c>
      <c r="D1026" t="s">
        <v>15</v>
      </c>
      <c r="E1026" t="s">
        <v>45</v>
      </c>
      <c r="F1026" t="s">
        <v>3362</v>
      </c>
      <c r="G1026">
        <v>23</v>
      </c>
      <c r="H1026">
        <v>2015</v>
      </c>
      <c r="I1026" t="s">
        <v>3546</v>
      </c>
      <c r="J1026" t="s">
        <v>3261</v>
      </c>
      <c r="K1026" t="s">
        <v>122</v>
      </c>
      <c r="L1026" t="s">
        <v>29</v>
      </c>
      <c r="M1026" t="s">
        <v>3262</v>
      </c>
      <c r="N1026" t="s">
        <v>80</v>
      </c>
      <c r="U1026" t="s">
        <v>122</v>
      </c>
    </row>
    <row r="1027" spans="1:21" x14ac:dyDescent="0.25">
      <c r="A1027">
        <v>1048</v>
      </c>
      <c r="B1027" t="s">
        <v>3547</v>
      </c>
      <c r="C1027">
        <v>45</v>
      </c>
      <c r="D1027" t="s">
        <v>15</v>
      </c>
      <c r="E1027" t="s">
        <v>25</v>
      </c>
      <c r="F1027" t="s">
        <v>3362</v>
      </c>
      <c r="G1027">
        <v>24</v>
      </c>
      <c r="H1027">
        <v>2015</v>
      </c>
      <c r="I1027" t="s">
        <v>3548</v>
      </c>
      <c r="J1027" t="s">
        <v>3549</v>
      </c>
      <c r="K1027" t="s">
        <v>181</v>
      </c>
      <c r="L1027" t="s">
        <v>29</v>
      </c>
      <c r="M1027" t="s">
        <v>3550</v>
      </c>
      <c r="N1027" t="s">
        <v>237</v>
      </c>
      <c r="U1027" t="s">
        <v>181</v>
      </c>
    </row>
    <row r="1028" spans="1:21" x14ac:dyDescent="0.25">
      <c r="A1028">
        <v>1050</v>
      </c>
      <c r="B1028" t="s">
        <v>3551</v>
      </c>
      <c r="C1028">
        <v>24</v>
      </c>
      <c r="D1028" t="s">
        <v>15</v>
      </c>
      <c r="E1028" t="s">
        <v>16</v>
      </c>
      <c r="F1028" t="s">
        <v>3362</v>
      </c>
      <c r="G1028">
        <v>24</v>
      </c>
      <c r="H1028">
        <v>2015</v>
      </c>
      <c r="I1028" t="s">
        <v>3552</v>
      </c>
      <c r="J1028" t="s">
        <v>2089</v>
      </c>
      <c r="K1028" t="s">
        <v>191</v>
      </c>
      <c r="L1028" t="s">
        <v>29</v>
      </c>
      <c r="M1028" t="s">
        <v>2090</v>
      </c>
      <c r="N1028" t="s">
        <v>31</v>
      </c>
      <c r="U1028" t="s">
        <v>191</v>
      </c>
    </row>
    <row r="1029" spans="1:21" x14ac:dyDescent="0.25">
      <c r="A1029">
        <v>1047</v>
      </c>
      <c r="B1029" t="s">
        <v>3553</v>
      </c>
      <c r="C1029">
        <v>32</v>
      </c>
      <c r="D1029" t="s">
        <v>15</v>
      </c>
      <c r="E1029" t="s">
        <v>25</v>
      </c>
      <c r="F1029" t="s">
        <v>3362</v>
      </c>
      <c r="G1029">
        <v>24</v>
      </c>
      <c r="H1029">
        <v>2015</v>
      </c>
      <c r="I1029" t="s">
        <v>3554</v>
      </c>
      <c r="J1029" t="s">
        <v>162</v>
      </c>
      <c r="K1029" t="s">
        <v>163</v>
      </c>
      <c r="L1029" t="s">
        <v>29</v>
      </c>
      <c r="M1029" t="s">
        <v>2198</v>
      </c>
      <c r="N1029" t="s">
        <v>55</v>
      </c>
      <c r="U1029" t="s">
        <v>163</v>
      </c>
    </row>
    <row r="1030" spans="1:21" x14ac:dyDescent="0.25">
      <c r="A1030">
        <v>1054</v>
      </c>
      <c r="B1030" t="s">
        <v>3555</v>
      </c>
      <c r="C1030">
        <v>52</v>
      </c>
      <c r="D1030" t="s">
        <v>15</v>
      </c>
      <c r="E1030" t="s">
        <v>25</v>
      </c>
      <c r="F1030" t="s">
        <v>3362</v>
      </c>
      <c r="G1030">
        <v>25</v>
      </c>
      <c r="H1030">
        <v>2015</v>
      </c>
      <c r="I1030" t="s">
        <v>3556</v>
      </c>
      <c r="J1030" t="s">
        <v>1678</v>
      </c>
      <c r="K1030" t="s">
        <v>63</v>
      </c>
      <c r="L1030" t="s">
        <v>29</v>
      </c>
      <c r="M1030" t="s">
        <v>3557</v>
      </c>
      <c r="N1030" t="s">
        <v>237</v>
      </c>
      <c r="U1030" t="s">
        <v>63</v>
      </c>
    </row>
    <row r="1031" spans="1:21" x14ac:dyDescent="0.25">
      <c r="A1031">
        <v>1123</v>
      </c>
      <c r="B1031" t="s">
        <v>3558</v>
      </c>
      <c r="C1031">
        <v>26</v>
      </c>
      <c r="D1031" t="s">
        <v>15</v>
      </c>
      <c r="E1031" t="s">
        <v>25</v>
      </c>
      <c r="F1031" t="s">
        <v>3362</v>
      </c>
      <c r="G1031">
        <v>25</v>
      </c>
      <c r="H1031">
        <v>2015</v>
      </c>
      <c r="I1031" t="s">
        <v>3559</v>
      </c>
      <c r="J1031" t="s">
        <v>3560</v>
      </c>
      <c r="K1031" t="s">
        <v>53</v>
      </c>
      <c r="L1031" t="s">
        <v>29</v>
      </c>
      <c r="M1031" t="s">
        <v>3561</v>
      </c>
      <c r="N1031" t="s">
        <v>23</v>
      </c>
      <c r="U1031" t="s">
        <v>53</v>
      </c>
    </row>
    <row r="1032" spans="1:21" x14ac:dyDescent="0.25">
      <c r="A1032">
        <v>1052</v>
      </c>
      <c r="B1032" t="s">
        <v>3562</v>
      </c>
      <c r="C1032">
        <v>23</v>
      </c>
      <c r="D1032" t="s">
        <v>15</v>
      </c>
      <c r="E1032" t="s">
        <v>25</v>
      </c>
      <c r="F1032" t="s">
        <v>3362</v>
      </c>
      <c r="G1032">
        <v>25</v>
      </c>
      <c r="H1032">
        <v>2015</v>
      </c>
      <c r="I1032" t="s">
        <v>3563</v>
      </c>
      <c r="J1032" t="s">
        <v>619</v>
      </c>
      <c r="K1032" t="s">
        <v>186</v>
      </c>
      <c r="L1032" t="s">
        <v>29</v>
      </c>
      <c r="M1032" t="s">
        <v>620</v>
      </c>
      <c r="N1032" t="s">
        <v>80</v>
      </c>
      <c r="U1032" t="s">
        <v>186</v>
      </c>
    </row>
    <row r="1033" spans="1:21" x14ac:dyDescent="0.25">
      <c r="A1033">
        <v>1053</v>
      </c>
      <c r="B1033" t="s">
        <v>3564</v>
      </c>
      <c r="C1033">
        <v>37</v>
      </c>
      <c r="D1033" t="s">
        <v>87</v>
      </c>
      <c r="E1033" t="s">
        <v>25</v>
      </c>
      <c r="F1033" t="s">
        <v>3362</v>
      </c>
      <c r="G1033">
        <v>25</v>
      </c>
      <c r="H1033">
        <v>2015</v>
      </c>
      <c r="I1033" t="s">
        <v>3565</v>
      </c>
      <c r="J1033" t="s">
        <v>3566</v>
      </c>
      <c r="K1033" t="s">
        <v>186</v>
      </c>
      <c r="L1033" t="s">
        <v>29</v>
      </c>
      <c r="M1033" t="s">
        <v>3567</v>
      </c>
      <c r="N1033" t="s">
        <v>31</v>
      </c>
      <c r="U1033" t="s">
        <v>186</v>
      </c>
    </row>
    <row r="1034" spans="1:21" x14ac:dyDescent="0.25">
      <c r="A1034">
        <v>1055</v>
      </c>
      <c r="B1034" t="s">
        <v>3568</v>
      </c>
      <c r="C1034">
        <v>58</v>
      </c>
      <c r="D1034" t="s">
        <v>15</v>
      </c>
      <c r="E1034" t="s">
        <v>25</v>
      </c>
      <c r="F1034" t="s">
        <v>3362</v>
      </c>
      <c r="G1034">
        <v>27</v>
      </c>
      <c r="H1034">
        <v>2015</v>
      </c>
      <c r="I1034" t="s">
        <v>3569</v>
      </c>
      <c r="J1034" t="s">
        <v>3570</v>
      </c>
      <c r="K1034" t="s">
        <v>186</v>
      </c>
      <c r="L1034" t="s">
        <v>29</v>
      </c>
      <c r="M1034" t="s">
        <v>3571</v>
      </c>
      <c r="N1034" t="s">
        <v>31</v>
      </c>
      <c r="U1034" t="s">
        <v>186</v>
      </c>
    </row>
    <row r="1035" spans="1:21" x14ac:dyDescent="0.25">
      <c r="A1035">
        <v>1056</v>
      </c>
      <c r="B1035" t="s">
        <v>3572</v>
      </c>
      <c r="C1035">
        <v>50</v>
      </c>
      <c r="D1035" t="s">
        <v>15</v>
      </c>
      <c r="E1035" t="s">
        <v>25</v>
      </c>
      <c r="F1035" t="s">
        <v>3362</v>
      </c>
      <c r="G1035">
        <v>28</v>
      </c>
      <c r="H1035">
        <v>2015</v>
      </c>
      <c r="I1035" t="s">
        <v>3573</v>
      </c>
      <c r="J1035" t="s">
        <v>3574</v>
      </c>
      <c r="K1035" t="s">
        <v>122</v>
      </c>
      <c r="L1035" t="s">
        <v>29</v>
      </c>
      <c r="M1035" t="s">
        <v>3575</v>
      </c>
      <c r="N1035" t="s">
        <v>70</v>
      </c>
      <c r="U1035" t="s">
        <v>122</v>
      </c>
    </row>
    <row r="1036" spans="1:21" x14ac:dyDescent="0.25">
      <c r="A1036">
        <v>1060</v>
      </c>
      <c r="B1036" t="s">
        <v>3576</v>
      </c>
      <c r="C1036">
        <v>69</v>
      </c>
      <c r="D1036" t="s">
        <v>15</v>
      </c>
      <c r="E1036" t="s">
        <v>45</v>
      </c>
      <c r="F1036" t="s">
        <v>3362</v>
      </c>
      <c r="G1036">
        <v>29</v>
      </c>
      <c r="H1036">
        <v>2015</v>
      </c>
      <c r="I1036" t="s">
        <v>3577</v>
      </c>
      <c r="J1036" t="s">
        <v>1849</v>
      </c>
      <c r="K1036" t="s">
        <v>63</v>
      </c>
      <c r="L1036" t="s">
        <v>29</v>
      </c>
      <c r="M1036" t="s">
        <v>1850</v>
      </c>
      <c r="N1036" t="s">
        <v>31</v>
      </c>
      <c r="U1036" t="s">
        <v>63</v>
      </c>
    </row>
    <row r="1037" spans="1:21" x14ac:dyDescent="0.25">
      <c r="A1037">
        <v>1057</v>
      </c>
      <c r="B1037" t="s">
        <v>3578</v>
      </c>
      <c r="C1037">
        <v>23</v>
      </c>
      <c r="D1037" t="s">
        <v>15</v>
      </c>
      <c r="E1037" t="s">
        <v>45</v>
      </c>
      <c r="F1037" t="s">
        <v>3362</v>
      </c>
      <c r="G1037">
        <v>29</v>
      </c>
      <c r="H1037">
        <v>2015</v>
      </c>
      <c r="I1037" t="s">
        <v>3579</v>
      </c>
      <c r="J1037" t="s">
        <v>934</v>
      </c>
      <c r="K1037" t="s">
        <v>53</v>
      </c>
      <c r="L1037" t="s">
        <v>29</v>
      </c>
      <c r="M1037" t="s">
        <v>935</v>
      </c>
      <c r="N1037" t="s">
        <v>31</v>
      </c>
      <c r="U1037" t="s">
        <v>53</v>
      </c>
    </row>
    <row r="1038" spans="1:21" x14ac:dyDescent="0.25">
      <c r="A1038">
        <v>1059</v>
      </c>
      <c r="B1038" t="s">
        <v>3580</v>
      </c>
      <c r="C1038">
        <v>53</v>
      </c>
      <c r="D1038" t="s">
        <v>15</v>
      </c>
      <c r="E1038" t="s">
        <v>25</v>
      </c>
      <c r="F1038" t="s">
        <v>3362</v>
      </c>
      <c r="G1038">
        <v>29</v>
      </c>
      <c r="H1038">
        <v>2015</v>
      </c>
      <c r="I1038" t="s">
        <v>3581</v>
      </c>
      <c r="J1038" t="s">
        <v>3582</v>
      </c>
      <c r="K1038" t="s">
        <v>186</v>
      </c>
      <c r="L1038" t="s">
        <v>29</v>
      </c>
      <c r="M1038" t="s">
        <v>3583</v>
      </c>
      <c r="N1038" t="s">
        <v>31</v>
      </c>
      <c r="U1038" t="s">
        <v>186</v>
      </c>
    </row>
    <row r="1039" spans="1:21" x14ac:dyDescent="0.25">
      <c r="A1039">
        <v>1061</v>
      </c>
      <c r="B1039" t="s">
        <v>3584</v>
      </c>
      <c r="C1039">
        <v>29</v>
      </c>
      <c r="D1039" t="s">
        <v>15</v>
      </c>
      <c r="E1039" t="s">
        <v>25</v>
      </c>
      <c r="F1039" t="s">
        <v>3362</v>
      </c>
      <c r="G1039">
        <v>29</v>
      </c>
      <c r="H1039">
        <v>2015</v>
      </c>
      <c r="I1039" t="s">
        <v>3585</v>
      </c>
      <c r="J1039" t="s">
        <v>772</v>
      </c>
      <c r="K1039" t="s">
        <v>112</v>
      </c>
      <c r="L1039" t="s">
        <v>29</v>
      </c>
      <c r="M1039" t="s">
        <v>3586</v>
      </c>
      <c r="N1039" t="s">
        <v>31</v>
      </c>
      <c r="U1039" t="s">
        <v>112</v>
      </c>
    </row>
    <row r="1040" spans="1:21" x14ac:dyDescent="0.25">
      <c r="A1040">
        <v>1058</v>
      </c>
      <c r="B1040" t="s">
        <v>3587</v>
      </c>
      <c r="C1040">
        <v>22</v>
      </c>
      <c r="D1040" t="s">
        <v>15</v>
      </c>
      <c r="E1040" t="s">
        <v>25</v>
      </c>
      <c r="F1040" t="s">
        <v>3362</v>
      </c>
      <c r="G1040">
        <v>29</v>
      </c>
      <c r="H1040">
        <v>2015</v>
      </c>
      <c r="I1040" t="s">
        <v>3588</v>
      </c>
      <c r="J1040" t="s">
        <v>3589</v>
      </c>
      <c r="K1040" t="s">
        <v>117</v>
      </c>
      <c r="L1040" t="s">
        <v>29</v>
      </c>
      <c r="M1040" t="s">
        <v>3590</v>
      </c>
      <c r="N1040" t="s">
        <v>31</v>
      </c>
      <c r="U1040" t="s">
        <v>117</v>
      </c>
    </row>
    <row r="1041" spans="1:21" x14ac:dyDescent="0.25">
      <c r="A1041">
        <v>1062</v>
      </c>
      <c r="B1041" t="s">
        <v>3591</v>
      </c>
      <c r="C1041">
        <v>25</v>
      </c>
      <c r="D1041" t="s">
        <v>15</v>
      </c>
      <c r="E1041" t="s">
        <v>33</v>
      </c>
      <c r="F1041" t="s">
        <v>3362</v>
      </c>
      <c r="G1041">
        <v>30</v>
      </c>
      <c r="H1041">
        <v>2015</v>
      </c>
      <c r="I1041" t="s">
        <v>3592</v>
      </c>
      <c r="J1041" t="s">
        <v>243</v>
      </c>
      <c r="K1041" t="s">
        <v>68</v>
      </c>
      <c r="L1041" t="s">
        <v>29</v>
      </c>
      <c r="M1041" t="s">
        <v>244</v>
      </c>
      <c r="N1041" t="s">
        <v>70</v>
      </c>
      <c r="U1041" t="s">
        <v>68</v>
      </c>
    </row>
    <row r="1042" spans="1:21" x14ac:dyDescent="0.25">
      <c r="A1042">
        <v>1064</v>
      </c>
      <c r="B1042" t="s">
        <v>3593</v>
      </c>
      <c r="C1042">
        <v>18</v>
      </c>
      <c r="D1042" t="s">
        <v>15</v>
      </c>
      <c r="E1042" t="s">
        <v>16</v>
      </c>
      <c r="F1042" t="s">
        <v>3362</v>
      </c>
      <c r="G1042">
        <v>30</v>
      </c>
      <c r="H1042">
        <v>2015</v>
      </c>
      <c r="I1042" t="s">
        <v>3594</v>
      </c>
      <c r="J1042" t="s">
        <v>786</v>
      </c>
      <c r="K1042" t="s">
        <v>20</v>
      </c>
      <c r="L1042" t="s">
        <v>29</v>
      </c>
      <c r="M1042" t="s">
        <v>787</v>
      </c>
      <c r="N1042" t="s">
        <v>31</v>
      </c>
      <c r="U1042" t="s">
        <v>20</v>
      </c>
    </row>
    <row r="1043" spans="1:21" x14ac:dyDescent="0.25">
      <c r="A1043">
        <v>1066</v>
      </c>
      <c r="B1043" t="s">
        <v>3595</v>
      </c>
      <c r="C1043">
        <v>18</v>
      </c>
      <c r="D1043" t="s">
        <v>15</v>
      </c>
      <c r="E1043" t="s">
        <v>45</v>
      </c>
      <c r="F1043" t="s">
        <v>3596</v>
      </c>
      <c r="G1043">
        <v>1</v>
      </c>
      <c r="H1043">
        <v>2015</v>
      </c>
      <c r="I1043" t="s">
        <v>3597</v>
      </c>
      <c r="J1043" t="s">
        <v>3598</v>
      </c>
      <c r="K1043" t="s">
        <v>53</v>
      </c>
      <c r="L1043" t="s">
        <v>29</v>
      </c>
      <c r="M1043" t="s">
        <v>85</v>
      </c>
      <c r="N1043" t="s">
        <v>31</v>
      </c>
      <c r="U1043" t="s">
        <v>53</v>
      </c>
    </row>
    <row r="1044" spans="1:21" x14ac:dyDescent="0.25">
      <c r="A1044">
        <v>1065</v>
      </c>
      <c r="B1044" t="s">
        <v>3599</v>
      </c>
      <c r="C1044">
        <v>23</v>
      </c>
      <c r="D1044" t="s">
        <v>15</v>
      </c>
      <c r="E1044" t="s">
        <v>25</v>
      </c>
      <c r="F1044" t="s">
        <v>3596</v>
      </c>
      <c r="G1044">
        <v>1</v>
      </c>
      <c r="H1044">
        <v>2015</v>
      </c>
      <c r="I1044" t="s">
        <v>3600</v>
      </c>
      <c r="J1044" t="s">
        <v>3601</v>
      </c>
      <c r="K1044" t="s">
        <v>533</v>
      </c>
      <c r="L1044" t="s">
        <v>29</v>
      </c>
      <c r="M1044" t="s">
        <v>3602</v>
      </c>
      <c r="N1044" t="s">
        <v>31</v>
      </c>
      <c r="U1044" t="s">
        <v>533</v>
      </c>
    </row>
    <row r="1045" spans="1:21" x14ac:dyDescent="0.25">
      <c r="A1045">
        <v>1067</v>
      </c>
      <c r="B1045" t="s">
        <v>3603</v>
      </c>
      <c r="C1045">
        <v>28</v>
      </c>
      <c r="D1045" t="s">
        <v>15</v>
      </c>
      <c r="E1045" t="s">
        <v>33</v>
      </c>
      <c r="F1045" t="s">
        <v>3596</v>
      </c>
      <c r="G1045">
        <v>2</v>
      </c>
      <c r="H1045">
        <v>2015</v>
      </c>
      <c r="I1045" t="s">
        <v>3604</v>
      </c>
      <c r="J1045" t="s">
        <v>3605</v>
      </c>
      <c r="K1045" t="s">
        <v>53</v>
      </c>
      <c r="L1045" t="s">
        <v>29</v>
      </c>
      <c r="M1045" t="s">
        <v>237</v>
      </c>
      <c r="N1045" t="s">
        <v>31</v>
      </c>
      <c r="U1045" t="s">
        <v>53</v>
      </c>
    </row>
    <row r="1046" spans="1:21" x14ac:dyDescent="0.25">
      <c r="A1046">
        <v>1068</v>
      </c>
      <c r="B1046" t="s">
        <v>3606</v>
      </c>
      <c r="C1046">
        <v>27</v>
      </c>
      <c r="D1046" t="s">
        <v>87</v>
      </c>
      <c r="E1046" t="s">
        <v>33</v>
      </c>
      <c r="F1046" t="s">
        <v>3596</v>
      </c>
      <c r="G1046">
        <v>2</v>
      </c>
      <c r="H1046">
        <v>2015</v>
      </c>
      <c r="I1046" t="s">
        <v>3604</v>
      </c>
      <c r="J1046" t="s">
        <v>3605</v>
      </c>
      <c r="K1046" t="s">
        <v>53</v>
      </c>
      <c r="L1046" t="s">
        <v>29</v>
      </c>
      <c r="M1046" t="s">
        <v>237</v>
      </c>
      <c r="N1046" t="s">
        <v>31</v>
      </c>
      <c r="U1046" t="s">
        <v>53</v>
      </c>
    </row>
    <row r="1047" spans="1:21" x14ac:dyDescent="0.25">
      <c r="A1047">
        <v>1069</v>
      </c>
      <c r="B1047" t="s">
        <v>3607</v>
      </c>
      <c r="C1047">
        <v>26</v>
      </c>
      <c r="D1047" t="s">
        <v>15</v>
      </c>
      <c r="E1047" t="s">
        <v>16</v>
      </c>
      <c r="F1047" t="s">
        <v>3596</v>
      </c>
      <c r="G1047">
        <v>2</v>
      </c>
      <c r="H1047">
        <v>2015</v>
      </c>
      <c r="I1047" t="s">
        <v>3608</v>
      </c>
      <c r="J1047" t="s">
        <v>52</v>
      </c>
      <c r="K1047" t="s">
        <v>53</v>
      </c>
      <c r="L1047" t="s">
        <v>29</v>
      </c>
      <c r="M1047" t="s">
        <v>54</v>
      </c>
      <c r="N1047" t="s">
        <v>80</v>
      </c>
      <c r="U1047" t="s">
        <v>53</v>
      </c>
    </row>
    <row r="1048" spans="1:21" x14ac:dyDescent="0.25">
      <c r="A1048">
        <v>1072</v>
      </c>
      <c r="B1048" t="s">
        <v>3609</v>
      </c>
      <c r="C1048">
        <v>35</v>
      </c>
      <c r="D1048" t="s">
        <v>15</v>
      </c>
      <c r="E1048" t="s">
        <v>45</v>
      </c>
      <c r="F1048" t="s">
        <v>3596</v>
      </c>
      <c r="G1048">
        <v>2</v>
      </c>
      <c r="H1048">
        <v>2015</v>
      </c>
      <c r="I1048" t="s">
        <v>3610</v>
      </c>
      <c r="J1048" t="s">
        <v>360</v>
      </c>
      <c r="K1048" t="s">
        <v>68</v>
      </c>
      <c r="L1048" t="s">
        <v>29</v>
      </c>
      <c r="M1048" t="s">
        <v>361</v>
      </c>
      <c r="N1048" t="s">
        <v>237</v>
      </c>
      <c r="U1048" t="s">
        <v>68</v>
      </c>
    </row>
    <row r="1049" spans="1:21" x14ac:dyDescent="0.25">
      <c r="A1049">
        <v>1075</v>
      </c>
      <c r="B1049" t="s">
        <v>3611</v>
      </c>
      <c r="C1049">
        <v>36</v>
      </c>
      <c r="D1049" t="s">
        <v>15</v>
      </c>
      <c r="E1049" t="s">
        <v>45</v>
      </c>
      <c r="F1049" t="s">
        <v>3596</v>
      </c>
      <c r="G1049">
        <v>2</v>
      </c>
      <c r="H1049">
        <v>2015</v>
      </c>
      <c r="I1049" t="s">
        <v>3612</v>
      </c>
      <c r="J1049" t="s">
        <v>3613</v>
      </c>
      <c r="K1049" t="s">
        <v>172</v>
      </c>
      <c r="L1049" t="s">
        <v>29</v>
      </c>
      <c r="M1049" t="s">
        <v>3614</v>
      </c>
      <c r="N1049" t="s">
        <v>31</v>
      </c>
      <c r="U1049" t="s">
        <v>172</v>
      </c>
    </row>
    <row r="1050" spans="1:21" x14ac:dyDescent="0.25">
      <c r="A1050">
        <v>1073</v>
      </c>
      <c r="B1050" t="s">
        <v>3615</v>
      </c>
      <c r="C1050">
        <v>32</v>
      </c>
      <c r="D1050" t="s">
        <v>15</v>
      </c>
      <c r="E1050" t="s">
        <v>45</v>
      </c>
      <c r="F1050" t="s">
        <v>3596</v>
      </c>
      <c r="G1050">
        <v>2</v>
      </c>
      <c r="H1050">
        <v>2015</v>
      </c>
      <c r="I1050" t="s">
        <v>3616</v>
      </c>
      <c r="J1050" t="s">
        <v>901</v>
      </c>
      <c r="K1050" t="s">
        <v>122</v>
      </c>
      <c r="L1050" t="s">
        <v>29</v>
      </c>
      <c r="M1050" t="s">
        <v>2581</v>
      </c>
      <c r="N1050" t="s">
        <v>23</v>
      </c>
      <c r="U1050" t="s">
        <v>122</v>
      </c>
    </row>
    <row r="1051" spans="1:21" x14ac:dyDescent="0.25">
      <c r="A1051">
        <v>1070</v>
      </c>
      <c r="B1051" t="s">
        <v>3617</v>
      </c>
      <c r="C1051">
        <v>47</v>
      </c>
      <c r="D1051" t="s">
        <v>15</v>
      </c>
      <c r="E1051" t="s">
        <v>25</v>
      </c>
      <c r="F1051" t="s">
        <v>3596</v>
      </c>
      <c r="G1051">
        <v>3</v>
      </c>
      <c r="H1051">
        <v>2015</v>
      </c>
      <c r="I1051" t="s">
        <v>3618</v>
      </c>
      <c r="J1051" t="s">
        <v>1467</v>
      </c>
      <c r="K1051" t="s">
        <v>63</v>
      </c>
      <c r="L1051" t="s">
        <v>29</v>
      </c>
      <c r="M1051" t="s">
        <v>1468</v>
      </c>
      <c r="N1051" t="s">
        <v>70</v>
      </c>
      <c r="U1051" t="s">
        <v>63</v>
      </c>
    </row>
    <row r="1052" spans="1:21" x14ac:dyDescent="0.25">
      <c r="A1052">
        <v>1071</v>
      </c>
      <c r="B1052" t="s">
        <v>3619</v>
      </c>
      <c r="C1052">
        <v>66</v>
      </c>
      <c r="D1052" t="s">
        <v>15</v>
      </c>
      <c r="E1052" t="s">
        <v>25</v>
      </c>
      <c r="F1052" t="s">
        <v>3596</v>
      </c>
      <c r="G1052">
        <v>3</v>
      </c>
      <c r="H1052">
        <v>2015</v>
      </c>
      <c r="I1052" t="s">
        <v>3620</v>
      </c>
      <c r="J1052" t="s">
        <v>3621</v>
      </c>
      <c r="K1052" t="s">
        <v>112</v>
      </c>
      <c r="L1052" t="s">
        <v>29</v>
      </c>
      <c r="M1052" t="s">
        <v>3622</v>
      </c>
      <c r="N1052" t="s">
        <v>31</v>
      </c>
      <c r="U1052" t="s">
        <v>112</v>
      </c>
    </row>
    <row r="1053" spans="1:21" x14ac:dyDescent="0.25">
      <c r="A1053">
        <v>1105</v>
      </c>
      <c r="B1053" t="s">
        <v>3623</v>
      </c>
      <c r="C1053">
        <v>40</v>
      </c>
      <c r="D1053" t="s">
        <v>15</v>
      </c>
      <c r="E1053" t="s">
        <v>25</v>
      </c>
      <c r="F1053" t="s">
        <v>3596</v>
      </c>
      <c r="G1053">
        <v>3</v>
      </c>
      <c r="H1053">
        <v>2015</v>
      </c>
      <c r="I1053" t="s">
        <v>3624</v>
      </c>
      <c r="J1053" t="s">
        <v>3625</v>
      </c>
      <c r="K1053" t="s">
        <v>117</v>
      </c>
      <c r="L1053" t="s">
        <v>29</v>
      </c>
      <c r="M1053" t="s">
        <v>1104</v>
      </c>
      <c r="N1053" t="s">
        <v>23</v>
      </c>
      <c r="U1053" t="s">
        <v>117</v>
      </c>
    </row>
    <row r="1054" spans="1:21" x14ac:dyDescent="0.25">
      <c r="A1054">
        <v>1081</v>
      </c>
      <c r="B1054" t="s">
        <v>3626</v>
      </c>
      <c r="C1054">
        <v>38</v>
      </c>
      <c r="D1054" t="s">
        <v>15</v>
      </c>
      <c r="E1054" t="s">
        <v>45</v>
      </c>
      <c r="F1054" t="s">
        <v>3596</v>
      </c>
      <c r="G1054">
        <v>5</v>
      </c>
      <c r="H1054">
        <v>2015</v>
      </c>
      <c r="I1054" t="s">
        <v>3627</v>
      </c>
      <c r="J1054" t="s">
        <v>3166</v>
      </c>
      <c r="K1054" t="s">
        <v>53</v>
      </c>
      <c r="L1054" t="s">
        <v>29</v>
      </c>
      <c r="M1054" t="s">
        <v>3167</v>
      </c>
      <c r="N1054" t="s">
        <v>31</v>
      </c>
      <c r="U1054" t="s">
        <v>53</v>
      </c>
    </row>
    <row r="1055" spans="1:21" x14ac:dyDescent="0.25">
      <c r="A1055">
        <v>1074</v>
      </c>
      <c r="B1055" t="s">
        <v>3628</v>
      </c>
      <c r="C1055">
        <v>52</v>
      </c>
      <c r="D1055" t="s">
        <v>15</v>
      </c>
      <c r="E1055" t="s">
        <v>25</v>
      </c>
      <c r="F1055" t="s">
        <v>3596</v>
      </c>
      <c r="G1055">
        <v>5</v>
      </c>
      <c r="H1055">
        <v>2015</v>
      </c>
      <c r="I1055" t="s">
        <v>3629</v>
      </c>
      <c r="J1055" t="s">
        <v>2065</v>
      </c>
      <c r="K1055" t="s">
        <v>322</v>
      </c>
      <c r="L1055" t="s">
        <v>29</v>
      </c>
      <c r="M1055" t="s">
        <v>2066</v>
      </c>
      <c r="N1055" t="s">
        <v>70</v>
      </c>
      <c r="U1055" t="s">
        <v>322</v>
      </c>
    </row>
    <row r="1056" spans="1:21" x14ac:dyDescent="0.25">
      <c r="A1056">
        <v>1076</v>
      </c>
      <c r="B1056" t="s">
        <v>3630</v>
      </c>
      <c r="C1056">
        <v>61</v>
      </c>
      <c r="D1056" t="s">
        <v>87</v>
      </c>
      <c r="E1056" t="s">
        <v>25</v>
      </c>
      <c r="F1056" t="s">
        <v>3596</v>
      </c>
      <c r="G1056">
        <v>5</v>
      </c>
      <c r="H1056">
        <v>2015</v>
      </c>
      <c r="I1056" t="s">
        <v>3631</v>
      </c>
      <c r="J1056" t="s">
        <v>3632</v>
      </c>
      <c r="K1056" t="s">
        <v>186</v>
      </c>
      <c r="L1056" t="s">
        <v>29</v>
      </c>
      <c r="M1056" t="s">
        <v>1342</v>
      </c>
      <c r="N1056" t="s">
        <v>31</v>
      </c>
      <c r="U1056" t="s">
        <v>186</v>
      </c>
    </row>
    <row r="1057" spans="1:21" x14ac:dyDescent="0.25">
      <c r="A1057">
        <v>1078</v>
      </c>
      <c r="B1057" t="s">
        <v>3633</v>
      </c>
      <c r="C1057">
        <v>24</v>
      </c>
      <c r="D1057" t="s">
        <v>15</v>
      </c>
      <c r="E1057" t="s">
        <v>25</v>
      </c>
      <c r="F1057" t="s">
        <v>3596</v>
      </c>
      <c r="G1057">
        <v>5</v>
      </c>
      <c r="H1057">
        <v>2015</v>
      </c>
      <c r="I1057" t="s">
        <v>3634</v>
      </c>
      <c r="J1057" t="s">
        <v>3635</v>
      </c>
      <c r="K1057" t="s">
        <v>122</v>
      </c>
      <c r="L1057" t="s">
        <v>29</v>
      </c>
      <c r="M1057" t="s">
        <v>3636</v>
      </c>
      <c r="N1057" t="s">
        <v>31</v>
      </c>
      <c r="U1057" t="s">
        <v>122</v>
      </c>
    </row>
    <row r="1058" spans="1:21" x14ac:dyDescent="0.25">
      <c r="A1058">
        <v>1079</v>
      </c>
      <c r="B1058" t="s">
        <v>3637</v>
      </c>
      <c r="C1058">
        <v>60</v>
      </c>
      <c r="D1058" t="s">
        <v>15</v>
      </c>
      <c r="E1058" t="s">
        <v>25</v>
      </c>
      <c r="F1058" t="s">
        <v>3596</v>
      </c>
      <c r="G1058">
        <v>5</v>
      </c>
      <c r="H1058">
        <v>2015</v>
      </c>
      <c r="I1058" t="s">
        <v>3638</v>
      </c>
      <c r="J1058" t="s">
        <v>3639</v>
      </c>
      <c r="K1058" t="s">
        <v>678</v>
      </c>
      <c r="L1058" t="s">
        <v>29</v>
      </c>
      <c r="M1058" t="s">
        <v>3640</v>
      </c>
      <c r="N1058" t="s">
        <v>31</v>
      </c>
      <c r="U1058" t="s">
        <v>678</v>
      </c>
    </row>
    <row r="1059" spans="1:21" x14ac:dyDescent="0.25">
      <c r="A1059">
        <v>1077</v>
      </c>
      <c r="B1059" t="s">
        <v>3641</v>
      </c>
      <c r="C1059">
        <v>35</v>
      </c>
      <c r="D1059" t="s">
        <v>15</v>
      </c>
      <c r="E1059" t="s">
        <v>25</v>
      </c>
      <c r="F1059" t="s">
        <v>3596</v>
      </c>
      <c r="G1059">
        <v>6</v>
      </c>
      <c r="H1059">
        <v>2015</v>
      </c>
      <c r="I1059" t="s">
        <v>3642</v>
      </c>
      <c r="J1059" t="s">
        <v>2297</v>
      </c>
      <c r="K1059" t="s">
        <v>36</v>
      </c>
      <c r="L1059" t="s">
        <v>29</v>
      </c>
      <c r="M1059" t="s">
        <v>2298</v>
      </c>
      <c r="N1059" t="s">
        <v>31</v>
      </c>
      <c r="U1059" t="s">
        <v>36</v>
      </c>
    </row>
    <row r="1060" spans="1:21" x14ac:dyDescent="0.25">
      <c r="A1060">
        <v>1080</v>
      </c>
      <c r="B1060" t="s">
        <v>3643</v>
      </c>
      <c r="C1060">
        <v>48</v>
      </c>
      <c r="D1060" t="s">
        <v>15</v>
      </c>
      <c r="E1060" t="s">
        <v>25</v>
      </c>
      <c r="F1060" t="s">
        <v>3596</v>
      </c>
      <c r="G1060">
        <v>6</v>
      </c>
      <c r="H1060">
        <v>2015</v>
      </c>
      <c r="I1060" t="s">
        <v>3644</v>
      </c>
      <c r="J1060" t="s">
        <v>3645</v>
      </c>
      <c r="K1060" t="s">
        <v>1655</v>
      </c>
      <c r="L1060" t="s">
        <v>29</v>
      </c>
      <c r="M1060" t="s">
        <v>3646</v>
      </c>
      <c r="N1060" t="s">
        <v>80</v>
      </c>
      <c r="U1060" t="s">
        <v>1655</v>
      </c>
    </row>
    <row r="1061" spans="1:21" x14ac:dyDescent="0.25">
      <c r="A1061">
        <v>1084</v>
      </c>
      <c r="B1061" t="s">
        <v>3647</v>
      </c>
      <c r="C1061">
        <v>27</v>
      </c>
      <c r="D1061" t="s">
        <v>15</v>
      </c>
      <c r="E1061" t="s">
        <v>25</v>
      </c>
      <c r="F1061" t="s">
        <v>3596</v>
      </c>
      <c r="G1061">
        <v>8</v>
      </c>
      <c r="H1061">
        <v>2015</v>
      </c>
      <c r="I1061" t="s">
        <v>3648</v>
      </c>
      <c r="J1061" t="s">
        <v>296</v>
      </c>
      <c r="K1061" t="s">
        <v>186</v>
      </c>
      <c r="L1061" t="s">
        <v>21</v>
      </c>
      <c r="M1061" t="s">
        <v>297</v>
      </c>
      <c r="N1061" t="s">
        <v>23</v>
      </c>
      <c r="U1061" t="s">
        <v>186</v>
      </c>
    </row>
    <row r="1062" spans="1:21" x14ac:dyDescent="0.25">
      <c r="A1062">
        <v>1083</v>
      </c>
      <c r="B1062" t="s">
        <v>3649</v>
      </c>
      <c r="C1062">
        <v>36</v>
      </c>
      <c r="D1062" t="s">
        <v>15</v>
      </c>
      <c r="E1062" t="s">
        <v>16</v>
      </c>
      <c r="F1062" t="s">
        <v>3596</v>
      </c>
      <c r="G1062">
        <v>8</v>
      </c>
      <c r="H1062">
        <v>2015</v>
      </c>
      <c r="I1062" t="s">
        <v>3650</v>
      </c>
      <c r="J1062" t="s">
        <v>3651</v>
      </c>
      <c r="K1062" t="s">
        <v>196</v>
      </c>
      <c r="L1062" t="s">
        <v>29</v>
      </c>
      <c r="M1062" t="s">
        <v>1403</v>
      </c>
      <c r="N1062" t="s">
        <v>23</v>
      </c>
      <c r="U1062" t="s">
        <v>196</v>
      </c>
    </row>
    <row r="1063" spans="1:21" x14ac:dyDescent="0.25">
      <c r="A1063">
        <v>1091</v>
      </c>
      <c r="B1063" t="s">
        <v>3652</v>
      </c>
      <c r="C1063">
        <v>33</v>
      </c>
      <c r="D1063" t="s">
        <v>15</v>
      </c>
      <c r="E1063" t="s">
        <v>16</v>
      </c>
      <c r="F1063" t="s">
        <v>3596</v>
      </c>
      <c r="G1063">
        <v>8</v>
      </c>
      <c r="H1063">
        <v>2015</v>
      </c>
      <c r="I1063" t="s">
        <v>3653</v>
      </c>
      <c r="J1063" t="s">
        <v>850</v>
      </c>
      <c r="K1063" t="s">
        <v>117</v>
      </c>
      <c r="L1063" t="s">
        <v>29</v>
      </c>
      <c r="M1063" t="s">
        <v>3654</v>
      </c>
      <c r="N1063" t="s">
        <v>31</v>
      </c>
      <c r="U1063" t="s">
        <v>117</v>
      </c>
    </row>
    <row r="1064" spans="1:21" x14ac:dyDescent="0.25">
      <c r="A1064">
        <v>1082</v>
      </c>
      <c r="B1064" t="s">
        <v>3655</v>
      </c>
      <c r="C1064">
        <v>32</v>
      </c>
      <c r="D1064" t="s">
        <v>15</v>
      </c>
      <c r="E1064" t="s">
        <v>16</v>
      </c>
      <c r="F1064" t="s">
        <v>3596</v>
      </c>
      <c r="G1064">
        <v>9</v>
      </c>
      <c r="H1064">
        <v>2015</v>
      </c>
      <c r="I1064" t="s">
        <v>3656</v>
      </c>
      <c r="J1064" t="s">
        <v>485</v>
      </c>
      <c r="K1064" t="s">
        <v>322</v>
      </c>
      <c r="L1064" t="s">
        <v>29</v>
      </c>
      <c r="M1064" t="s">
        <v>486</v>
      </c>
      <c r="N1064" t="s">
        <v>31</v>
      </c>
      <c r="U1064" t="s">
        <v>322</v>
      </c>
    </row>
    <row r="1065" spans="1:21" x14ac:dyDescent="0.25">
      <c r="A1065">
        <v>1087</v>
      </c>
      <c r="B1065" t="s">
        <v>3657</v>
      </c>
      <c r="C1065">
        <v>66</v>
      </c>
      <c r="D1065" t="s">
        <v>15</v>
      </c>
      <c r="E1065" t="s">
        <v>25</v>
      </c>
      <c r="F1065" t="s">
        <v>3596</v>
      </c>
      <c r="G1065">
        <v>9</v>
      </c>
      <c r="H1065">
        <v>2015</v>
      </c>
      <c r="I1065" t="s">
        <v>3658</v>
      </c>
      <c r="J1065" t="s">
        <v>3659</v>
      </c>
      <c r="K1065" t="s">
        <v>248</v>
      </c>
      <c r="L1065" t="s">
        <v>29</v>
      </c>
      <c r="M1065" t="s">
        <v>3021</v>
      </c>
      <c r="N1065" t="s">
        <v>31</v>
      </c>
      <c r="U1065" t="s">
        <v>248</v>
      </c>
    </row>
    <row r="1066" spans="1:21" x14ac:dyDescent="0.25">
      <c r="A1066">
        <v>1085</v>
      </c>
      <c r="B1066" t="s">
        <v>3660</v>
      </c>
      <c r="C1066">
        <v>51</v>
      </c>
      <c r="D1066" t="s">
        <v>15</v>
      </c>
      <c r="E1066" t="s">
        <v>25</v>
      </c>
      <c r="F1066" t="s">
        <v>3596</v>
      </c>
      <c r="G1066">
        <v>9</v>
      </c>
      <c r="H1066">
        <v>2015</v>
      </c>
      <c r="I1066" t="s">
        <v>3661</v>
      </c>
      <c r="J1066" t="s">
        <v>3662</v>
      </c>
      <c r="K1066" t="s">
        <v>58</v>
      </c>
      <c r="L1066" t="s">
        <v>29</v>
      </c>
      <c r="M1066" t="s">
        <v>3663</v>
      </c>
      <c r="N1066" t="s">
        <v>31</v>
      </c>
      <c r="U1066" t="s">
        <v>58</v>
      </c>
    </row>
    <row r="1067" spans="1:21" x14ac:dyDescent="0.25">
      <c r="A1067">
        <v>1088</v>
      </c>
      <c r="B1067" t="s">
        <v>3664</v>
      </c>
      <c r="C1067">
        <v>54</v>
      </c>
      <c r="D1067" t="s">
        <v>15</v>
      </c>
      <c r="E1067" t="s">
        <v>25</v>
      </c>
      <c r="F1067" t="s">
        <v>3596</v>
      </c>
      <c r="G1067">
        <v>10</v>
      </c>
      <c r="H1067">
        <v>2015</v>
      </c>
      <c r="I1067" t="s">
        <v>3665</v>
      </c>
      <c r="J1067" t="s">
        <v>3666</v>
      </c>
      <c r="K1067" t="s">
        <v>53</v>
      </c>
      <c r="L1067" t="s">
        <v>29</v>
      </c>
      <c r="M1067" t="s">
        <v>3667</v>
      </c>
      <c r="N1067" t="s">
        <v>80</v>
      </c>
      <c r="U1067" t="s">
        <v>53</v>
      </c>
    </row>
    <row r="1068" spans="1:21" x14ac:dyDescent="0.25">
      <c r="A1068">
        <v>1089</v>
      </c>
      <c r="B1068" t="s">
        <v>237</v>
      </c>
      <c r="C1068" t="s">
        <v>237</v>
      </c>
      <c r="D1068" t="s">
        <v>15</v>
      </c>
      <c r="E1068" t="s">
        <v>237</v>
      </c>
      <c r="F1068" t="s">
        <v>3596</v>
      </c>
      <c r="G1068">
        <v>10</v>
      </c>
      <c r="H1068">
        <v>2015</v>
      </c>
      <c r="I1068" t="s">
        <v>3668</v>
      </c>
      <c r="J1068" t="s">
        <v>292</v>
      </c>
      <c r="K1068" t="s">
        <v>53</v>
      </c>
      <c r="L1068" t="s">
        <v>29</v>
      </c>
      <c r="M1068" t="s">
        <v>3669</v>
      </c>
      <c r="N1068" t="s">
        <v>31</v>
      </c>
      <c r="U1068" t="s">
        <v>53</v>
      </c>
    </row>
    <row r="1069" spans="1:21" x14ac:dyDescent="0.25">
      <c r="A1069">
        <v>1090</v>
      </c>
      <c r="B1069" t="s">
        <v>3670</v>
      </c>
      <c r="C1069">
        <v>34</v>
      </c>
      <c r="D1069" t="s">
        <v>15</v>
      </c>
      <c r="E1069" t="s">
        <v>25</v>
      </c>
      <c r="F1069" t="s">
        <v>3596</v>
      </c>
      <c r="G1069">
        <v>10</v>
      </c>
      <c r="H1069">
        <v>2015</v>
      </c>
      <c r="I1069" t="s">
        <v>3671</v>
      </c>
      <c r="J1069" t="s">
        <v>221</v>
      </c>
      <c r="K1069" t="s">
        <v>222</v>
      </c>
      <c r="L1069" t="s">
        <v>29</v>
      </c>
      <c r="M1069" t="s">
        <v>223</v>
      </c>
      <c r="N1069" t="s">
        <v>31</v>
      </c>
      <c r="U1069" t="s">
        <v>222</v>
      </c>
    </row>
    <row r="1070" spans="1:21" x14ac:dyDescent="0.25">
      <c r="A1070">
        <v>1086</v>
      </c>
      <c r="B1070" t="s">
        <v>3672</v>
      </c>
      <c r="C1070">
        <v>55</v>
      </c>
      <c r="D1070" t="s">
        <v>15</v>
      </c>
      <c r="E1070" t="s">
        <v>16</v>
      </c>
      <c r="F1070" t="s">
        <v>3596</v>
      </c>
      <c r="G1070">
        <v>10</v>
      </c>
      <c r="H1070">
        <v>2015</v>
      </c>
      <c r="I1070" t="s">
        <v>3673</v>
      </c>
      <c r="J1070" t="s">
        <v>3148</v>
      </c>
      <c r="K1070" t="s">
        <v>710</v>
      </c>
      <c r="L1070" t="s">
        <v>29</v>
      </c>
      <c r="M1070" t="s">
        <v>711</v>
      </c>
      <c r="N1070" t="s">
        <v>31</v>
      </c>
      <c r="U1070" t="s">
        <v>710</v>
      </c>
    </row>
    <row r="1071" spans="1:21" x14ac:dyDescent="0.25">
      <c r="A1071">
        <v>1092</v>
      </c>
      <c r="B1071" t="s">
        <v>3674</v>
      </c>
      <c r="C1071">
        <v>36</v>
      </c>
      <c r="D1071" t="s">
        <v>15</v>
      </c>
      <c r="E1071" t="s">
        <v>25</v>
      </c>
      <c r="F1071" t="s">
        <v>3596</v>
      </c>
      <c r="G1071">
        <v>11</v>
      </c>
      <c r="H1071">
        <v>2015</v>
      </c>
      <c r="I1071" t="s">
        <v>3675</v>
      </c>
      <c r="J1071" t="s">
        <v>2460</v>
      </c>
      <c r="K1071" t="s">
        <v>63</v>
      </c>
      <c r="L1071" t="s">
        <v>29</v>
      </c>
      <c r="M1071" t="s">
        <v>3676</v>
      </c>
      <c r="N1071" t="s">
        <v>23</v>
      </c>
      <c r="U1071" t="s">
        <v>63</v>
      </c>
    </row>
    <row r="1072" spans="1:21" x14ac:dyDescent="0.25">
      <c r="A1072">
        <v>1094</v>
      </c>
      <c r="B1072" t="s">
        <v>3677</v>
      </c>
      <c r="C1072">
        <v>28</v>
      </c>
      <c r="D1072" t="s">
        <v>15</v>
      </c>
      <c r="E1072" t="s">
        <v>16</v>
      </c>
      <c r="F1072" t="s">
        <v>3596</v>
      </c>
      <c r="G1072">
        <v>12</v>
      </c>
      <c r="H1072">
        <v>2015</v>
      </c>
      <c r="I1072" t="s">
        <v>3678</v>
      </c>
      <c r="J1072" t="s">
        <v>3679</v>
      </c>
      <c r="K1072" t="s">
        <v>53</v>
      </c>
      <c r="L1072" t="s">
        <v>29</v>
      </c>
      <c r="M1072" t="s">
        <v>85</v>
      </c>
      <c r="N1072" t="s">
        <v>31</v>
      </c>
      <c r="U1072" t="s">
        <v>53</v>
      </c>
    </row>
    <row r="1073" spans="1:21" x14ac:dyDescent="0.25">
      <c r="A1073">
        <v>1098</v>
      </c>
      <c r="B1073" t="s">
        <v>3680</v>
      </c>
      <c r="C1073">
        <v>49</v>
      </c>
      <c r="D1073" t="s">
        <v>15</v>
      </c>
      <c r="E1073" t="s">
        <v>45</v>
      </c>
      <c r="F1073" t="s">
        <v>3596</v>
      </c>
      <c r="G1073">
        <v>12</v>
      </c>
      <c r="H1073">
        <v>2015</v>
      </c>
      <c r="I1073" t="s">
        <v>3681</v>
      </c>
      <c r="J1073" t="s">
        <v>2948</v>
      </c>
      <c r="K1073" t="s">
        <v>53</v>
      </c>
      <c r="L1073" t="s">
        <v>29</v>
      </c>
      <c r="M1073" t="s">
        <v>554</v>
      </c>
      <c r="N1073" t="s">
        <v>80</v>
      </c>
      <c r="U1073" t="s">
        <v>53</v>
      </c>
    </row>
    <row r="1074" spans="1:21" x14ac:dyDescent="0.25">
      <c r="A1074">
        <v>1097</v>
      </c>
      <c r="B1074" t="s">
        <v>237</v>
      </c>
      <c r="C1074" t="s">
        <v>237</v>
      </c>
      <c r="D1074" t="s">
        <v>15</v>
      </c>
      <c r="E1074" t="s">
        <v>237</v>
      </c>
      <c r="F1074" t="s">
        <v>3596</v>
      </c>
      <c r="G1074">
        <v>12</v>
      </c>
      <c r="H1074">
        <v>2015</v>
      </c>
      <c r="I1074" t="s">
        <v>3682</v>
      </c>
      <c r="J1074" t="s">
        <v>243</v>
      </c>
      <c r="K1074" t="s">
        <v>68</v>
      </c>
      <c r="L1074" t="s">
        <v>29</v>
      </c>
      <c r="M1074" t="s">
        <v>244</v>
      </c>
      <c r="N1074" t="s">
        <v>80</v>
      </c>
      <c r="U1074" t="s">
        <v>68</v>
      </c>
    </row>
    <row r="1075" spans="1:21" x14ac:dyDescent="0.25">
      <c r="A1075">
        <v>1093</v>
      </c>
      <c r="B1075" t="s">
        <v>3683</v>
      </c>
      <c r="C1075">
        <v>25</v>
      </c>
      <c r="D1075" t="s">
        <v>15</v>
      </c>
      <c r="E1075" t="s">
        <v>16</v>
      </c>
      <c r="F1075" t="s">
        <v>3596</v>
      </c>
      <c r="G1075">
        <v>12</v>
      </c>
      <c r="H1075">
        <v>2015</v>
      </c>
      <c r="I1075" t="s">
        <v>3684</v>
      </c>
      <c r="J1075" t="s">
        <v>221</v>
      </c>
      <c r="K1075" t="s">
        <v>222</v>
      </c>
      <c r="L1075" t="s">
        <v>29</v>
      </c>
      <c r="M1075" t="s">
        <v>223</v>
      </c>
      <c r="N1075" t="s">
        <v>80</v>
      </c>
      <c r="U1075" t="s">
        <v>222</v>
      </c>
    </row>
    <row r="1076" spans="1:21" x14ac:dyDescent="0.25">
      <c r="A1076">
        <v>1100</v>
      </c>
      <c r="B1076" t="s">
        <v>3685</v>
      </c>
      <c r="C1076">
        <v>36</v>
      </c>
      <c r="D1076" t="s">
        <v>15</v>
      </c>
      <c r="E1076" t="s">
        <v>25</v>
      </c>
      <c r="F1076" t="s">
        <v>3596</v>
      </c>
      <c r="G1076">
        <v>12</v>
      </c>
      <c r="H1076">
        <v>2015</v>
      </c>
      <c r="I1076" t="s">
        <v>3686</v>
      </c>
      <c r="J1076" t="s">
        <v>3687</v>
      </c>
      <c r="K1076" t="s">
        <v>58</v>
      </c>
      <c r="L1076" t="s">
        <v>29</v>
      </c>
      <c r="M1076" t="s">
        <v>3688</v>
      </c>
      <c r="N1076" t="s">
        <v>70</v>
      </c>
      <c r="U1076" t="s">
        <v>58</v>
      </c>
    </row>
    <row r="1077" spans="1:21" x14ac:dyDescent="0.25">
      <c r="A1077">
        <v>1095</v>
      </c>
      <c r="B1077" t="s">
        <v>3689</v>
      </c>
      <c r="C1077">
        <v>20</v>
      </c>
      <c r="D1077" t="s">
        <v>15</v>
      </c>
      <c r="E1077" t="s">
        <v>25</v>
      </c>
      <c r="F1077" t="s">
        <v>3596</v>
      </c>
      <c r="G1077">
        <v>12</v>
      </c>
      <c r="H1077">
        <v>2015</v>
      </c>
      <c r="I1077" t="s">
        <v>3690</v>
      </c>
      <c r="J1077" t="s">
        <v>3691</v>
      </c>
      <c r="K1077" t="s">
        <v>74</v>
      </c>
      <c r="L1077" t="s">
        <v>29</v>
      </c>
      <c r="M1077" t="s">
        <v>3692</v>
      </c>
      <c r="N1077" t="s">
        <v>31</v>
      </c>
      <c r="U1077" t="s">
        <v>74</v>
      </c>
    </row>
    <row r="1078" spans="1:21" x14ac:dyDescent="0.25">
      <c r="A1078">
        <v>1099</v>
      </c>
      <c r="B1078" t="s">
        <v>3693</v>
      </c>
      <c r="C1078">
        <v>24</v>
      </c>
      <c r="D1078" t="s">
        <v>15</v>
      </c>
      <c r="E1078" t="s">
        <v>16</v>
      </c>
      <c r="F1078" t="s">
        <v>3596</v>
      </c>
      <c r="G1078">
        <v>12</v>
      </c>
      <c r="H1078">
        <v>2015</v>
      </c>
      <c r="I1078" t="s">
        <v>3694</v>
      </c>
      <c r="J1078" t="s">
        <v>2270</v>
      </c>
      <c r="K1078" t="s">
        <v>474</v>
      </c>
      <c r="L1078" t="s">
        <v>29</v>
      </c>
      <c r="M1078" t="s">
        <v>2271</v>
      </c>
      <c r="N1078" t="s">
        <v>31</v>
      </c>
      <c r="U1078" t="s">
        <v>474</v>
      </c>
    </row>
    <row r="1079" spans="1:21" x14ac:dyDescent="0.25">
      <c r="A1079">
        <v>1101</v>
      </c>
      <c r="B1079" t="s">
        <v>3695</v>
      </c>
      <c r="C1079">
        <v>32</v>
      </c>
      <c r="D1079" t="s">
        <v>15</v>
      </c>
      <c r="E1079" t="s">
        <v>45</v>
      </c>
      <c r="F1079" t="s">
        <v>3596</v>
      </c>
      <c r="G1079">
        <v>13</v>
      </c>
      <c r="H1079">
        <v>2015</v>
      </c>
      <c r="I1079" t="s">
        <v>3696</v>
      </c>
      <c r="J1079" t="s">
        <v>360</v>
      </c>
      <c r="K1079" t="s">
        <v>68</v>
      </c>
      <c r="L1079" t="s">
        <v>29</v>
      </c>
      <c r="M1079" t="s">
        <v>3697</v>
      </c>
      <c r="N1079" t="s">
        <v>31</v>
      </c>
      <c r="U1079" t="s">
        <v>68</v>
      </c>
    </row>
    <row r="1080" spans="1:21" x14ac:dyDescent="0.25">
      <c r="A1080">
        <v>1096</v>
      </c>
      <c r="B1080" t="s">
        <v>3698</v>
      </c>
      <c r="C1080">
        <v>21</v>
      </c>
      <c r="D1080" t="s">
        <v>15</v>
      </c>
      <c r="E1080" t="s">
        <v>25</v>
      </c>
      <c r="F1080" t="s">
        <v>3596</v>
      </c>
      <c r="G1080">
        <v>13</v>
      </c>
      <c r="H1080">
        <v>2015</v>
      </c>
      <c r="I1080" t="s">
        <v>3699</v>
      </c>
      <c r="J1080" t="s">
        <v>3700</v>
      </c>
      <c r="K1080" t="s">
        <v>122</v>
      </c>
      <c r="L1080" t="s">
        <v>29</v>
      </c>
      <c r="M1080" t="s">
        <v>3701</v>
      </c>
      <c r="N1080" t="s">
        <v>70</v>
      </c>
      <c r="U1080" t="s">
        <v>122</v>
      </c>
    </row>
    <row r="1081" spans="1:21" x14ac:dyDescent="0.25">
      <c r="A1081">
        <v>1102</v>
      </c>
      <c r="B1081" t="s">
        <v>3702</v>
      </c>
      <c r="C1081">
        <v>51</v>
      </c>
      <c r="D1081" t="s">
        <v>87</v>
      </c>
      <c r="E1081" t="s">
        <v>25</v>
      </c>
      <c r="F1081" t="s">
        <v>3596</v>
      </c>
      <c r="G1081">
        <v>13</v>
      </c>
      <c r="H1081">
        <v>2015</v>
      </c>
      <c r="I1081" t="s">
        <v>3703</v>
      </c>
      <c r="J1081" t="s">
        <v>879</v>
      </c>
      <c r="K1081" t="s">
        <v>122</v>
      </c>
      <c r="L1081" t="s">
        <v>29</v>
      </c>
      <c r="M1081" t="s">
        <v>880</v>
      </c>
      <c r="N1081" t="s">
        <v>31</v>
      </c>
      <c r="U1081" t="s">
        <v>122</v>
      </c>
    </row>
    <row r="1082" spans="1:21" x14ac:dyDescent="0.25">
      <c r="A1082">
        <v>1107</v>
      </c>
      <c r="B1082" t="s">
        <v>3704</v>
      </c>
      <c r="C1082">
        <v>30</v>
      </c>
      <c r="D1082" t="s">
        <v>15</v>
      </c>
      <c r="E1082" t="s">
        <v>33</v>
      </c>
      <c r="F1082" t="s">
        <v>3596</v>
      </c>
      <c r="G1082">
        <v>13</v>
      </c>
      <c r="H1082">
        <v>2015</v>
      </c>
      <c r="I1082" t="s">
        <v>3705</v>
      </c>
      <c r="J1082" t="s">
        <v>3706</v>
      </c>
      <c r="K1082" t="s">
        <v>36</v>
      </c>
      <c r="L1082" t="s">
        <v>29</v>
      </c>
      <c r="M1082" t="s">
        <v>3707</v>
      </c>
      <c r="N1082" t="s">
        <v>80</v>
      </c>
      <c r="U1082" t="s">
        <v>36</v>
      </c>
    </row>
    <row r="1083" spans="1:21" x14ac:dyDescent="0.25">
      <c r="A1083">
        <v>1110</v>
      </c>
      <c r="B1083" t="s">
        <v>3708</v>
      </c>
      <c r="C1083">
        <v>19</v>
      </c>
      <c r="D1083" t="s">
        <v>15</v>
      </c>
      <c r="E1083" t="s">
        <v>45</v>
      </c>
      <c r="F1083" t="s">
        <v>3596</v>
      </c>
      <c r="G1083">
        <v>14</v>
      </c>
      <c r="H1083">
        <v>2015</v>
      </c>
      <c r="I1083" t="s">
        <v>3709</v>
      </c>
      <c r="J1083" t="s">
        <v>3710</v>
      </c>
      <c r="K1083" t="s">
        <v>53</v>
      </c>
      <c r="L1083" t="s">
        <v>29</v>
      </c>
      <c r="M1083" t="s">
        <v>3711</v>
      </c>
      <c r="N1083" t="s">
        <v>23</v>
      </c>
      <c r="U1083" t="s">
        <v>53</v>
      </c>
    </row>
    <row r="1084" spans="1:21" x14ac:dyDescent="0.25">
      <c r="A1084">
        <v>1111</v>
      </c>
      <c r="B1084" t="s">
        <v>3712</v>
      </c>
      <c r="C1084">
        <v>39</v>
      </c>
      <c r="D1084" t="s">
        <v>15</v>
      </c>
      <c r="E1084" t="s">
        <v>33</v>
      </c>
      <c r="F1084" t="s">
        <v>3596</v>
      </c>
      <c r="G1084">
        <v>14</v>
      </c>
      <c r="H1084">
        <v>2015</v>
      </c>
      <c r="I1084" t="s">
        <v>3713</v>
      </c>
      <c r="J1084" t="s">
        <v>1408</v>
      </c>
      <c r="K1084" t="s">
        <v>53</v>
      </c>
      <c r="L1084" t="s">
        <v>29</v>
      </c>
      <c r="M1084" t="s">
        <v>1409</v>
      </c>
      <c r="N1084" t="s">
        <v>80</v>
      </c>
      <c r="U1084" t="s">
        <v>53</v>
      </c>
    </row>
    <row r="1085" spans="1:21" x14ac:dyDescent="0.25">
      <c r="A1085">
        <v>1103</v>
      </c>
      <c r="B1085" t="s">
        <v>3714</v>
      </c>
      <c r="C1085">
        <v>33</v>
      </c>
      <c r="D1085" t="s">
        <v>15</v>
      </c>
      <c r="E1085" t="s">
        <v>16</v>
      </c>
      <c r="F1085" t="s">
        <v>3596</v>
      </c>
      <c r="G1085">
        <v>14</v>
      </c>
      <c r="H1085">
        <v>2015</v>
      </c>
      <c r="I1085" t="s">
        <v>3715</v>
      </c>
      <c r="J1085" t="s">
        <v>131</v>
      </c>
      <c r="K1085" t="s">
        <v>132</v>
      </c>
      <c r="L1085" t="s">
        <v>29</v>
      </c>
      <c r="M1085" t="s">
        <v>133</v>
      </c>
      <c r="N1085" t="s">
        <v>31</v>
      </c>
      <c r="U1085" t="s">
        <v>132</v>
      </c>
    </row>
    <row r="1086" spans="1:21" x14ac:dyDescent="0.25">
      <c r="A1086">
        <v>1106</v>
      </c>
      <c r="B1086" t="s">
        <v>3716</v>
      </c>
      <c r="C1086">
        <v>52</v>
      </c>
      <c r="D1086" t="s">
        <v>15</v>
      </c>
      <c r="E1086" t="s">
        <v>25</v>
      </c>
      <c r="F1086" t="s">
        <v>3596</v>
      </c>
      <c r="G1086">
        <v>14</v>
      </c>
      <c r="H1086">
        <v>2015</v>
      </c>
      <c r="I1086" t="s">
        <v>3717</v>
      </c>
      <c r="J1086" t="s">
        <v>3718</v>
      </c>
      <c r="K1086" t="s">
        <v>340</v>
      </c>
      <c r="L1086" t="s">
        <v>29</v>
      </c>
      <c r="M1086" t="s">
        <v>415</v>
      </c>
      <c r="N1086" t="s">
        <v>80</v>
      </c>
      <c r="U1086" t="s">
        <v>340</v>
      </c>
    </row>
    <row r="1087" spans="1:21" x14ac:dyDescent="0.25">
      <c r="A1087">
        <v>1108</v>
      </c>
      <c r="B1087" t="s">
        <v>3719</v>
      </c>
      <c r="C1087">
        <v>48</v>
      </c>
      <c r="D1087" t="s">
        <v>87</v>
      </c>
      <c r="E1087" t="s">
        <v>25</v>
      </c>
      <c r="F1087" t="s">
        <v>3596</v>
      </c>
      <c r="G1087">
        <v>14</v>
      </c>
      <c r="H1087">
        <v>2015</v>
      </c>
      <c r="I1087" t="s">
        <v>3720</v>
      </c>
      <c r="J1087" t="s">
        <v>162</v>
      </c>
      <c r="K1087" t="s">
        <v>163</v>
      </c>
      <c r="L1087" t="s">
        <v>29</v>
      </c>
      <c r="M1087" t="s">
        <v>2198</v>
      </c>
      <c r="N1087" t="s">
        <v>31</v>
      </c>
      <c r="U1087" t="s">
        <v>163</v>
      </c>
    </row>
    <row r="1088" spans="1:21" x14ac:dyDescent="0.25">
      <c r="A1088">
        <v>1109</v>
      </c>
      <c r="B1088" t="s">
        <v>3721</v>
      </c>
      <c r="C1088">
        <v>45</v>
      </c>
      <c r="D1088" t="s">
        <v>15</v>
      </c>
      <c r="E1088" t="s">
        <v>45</v>
      </c>
      <c r="F1088" t="s">
        <v>3596</v>
      </c>
      <c r="G1088">
        <v>14</v>
      </c>
      <c r="H1088">
        <v>2015</v>
      </c>
      <c r="I1088" t="s">
        <v>3722</v>
      </c>
      <c r="J1088" t="s">
        <v>162</v>
      </c>
      <c r="K1088" t="s">
        <v>163</v>
      </c>
      <c r="L1088" t="s">
        <v>29</v>
      </c>
      <c r="M1088" t="s">
        <v>2198</v>
      </c>
      <c r="N1088" t="s">
        <v>31</v>
      </c>
      <c r="U1088" t="s">
        <v>163</v>
      </c>
    </row>
    <row r="1089" spans="1:21" x14ac:dyDescent="0.25">
      <c r="A1089">
        <v>1104</v>
      </c>
      <c r="B1089" t="s">
        <v>3723</v>
      </c>
      <c r="C1089">
        <v>56</v>
      </c>
      <c r="D1089" t="s">
        <v>15</v>
      </c>
      <c r="E1089" t="s">
        <v>25</v>
      </c>
      <c r="F1089" t="s">
        <v>3596</v>
      </c>
      <c r="G1089">
        <v>14</v>
      </c>
      <c r="H1089">
        <v>2015</v>
      </c>
      <c r="I1089" t="s">
        <v>3724</v>
      </c>
      <c r="J1089" t="s">
        <v>3725</v>
      </c>
      <c r="K1089" t="s">
        <v>474</v>
      </c>
      <c r="L1089" t="s">
        <v>29</v>
      </c>
      <c r="M1089" t="s">
        <v>3726</v>
      </c>
      <c r="N1089" t="s">
        <v>237</v>
      </c>
      <c r="U1089" t="s">
        <v>474</v>
      </c>
    </row>
    <row r="1090" spans="1:21" x14ac:dyDescent="0.25">
      <c r="A1090">
        <v>1112</v>
      </c>
      <c r="B1090" t="s">
        <v>3727</v>
      </c>
      <c r="C1090">
        <v>33</v>
      </c>
      <c r="D1090" t="s">
        <v>15</v>
      </c>
      <c r="E1090" t="s">
        <v>25</v>
      </c>
      <c r="F1090" t="s">
        <v>3596</v>
      </c>
      <c r="G1090">
        <v>14</v>
      </c>
      <c r="H1090">
        <v>2015</v>
      </c>
      <c r="I1090" t="s">
        <v>3728</v>
      </c>
      <c r="J1090" t="s">
        <v>3729</v>
      </c>
      <c r="K1090" t="s">
        <v>897</v>
      </c>
      <c r="L1090" t="s">
        <v>29</v>
      </c>
      <c r="M1090" t="s">
        <v>3730</v>
      </c>
      <c r="N1090" t="s">
        <v>31</v>
      </c>
      <c r="U1090" t="s">
        <v>897</v>
      </c>
    </row>
    <row r="1091" spans="1:21" x14ac:dyDescent="0.25">
      <c r="A1091">
        <v>1115</v>
      </c>
      <c r="B1091" t="s">
        <v>3731</v>
      </c>
      <c r="C1091">
        <v>51</v>
      </c>
      <c r="D1091" t="s">
        <v>15</v>
      </c>
      <c r="E1091" t="s">
        <v>16</v>
      </c>
      <c r="F1091" t="s">
        <v>3596</v>
      </c>
      <c r="G1091">
        <v>15</v>
      </c>
      <c r="H1091">
        <v>2015</v>
      </c>
      <c r="I1091" t="s">
        <v>3732</v>
      </c>
      <c r="J1091" t="s">
        <v>521</v>
      </c>
      <c r="K1091" t="s">
        <v>502</v>
      </c>
      <c r="L1091" t="s">
        <v>29</v>
      </c>
      <c r="M1091" t="s">
        <v>522</v>
      </c>
      <c r="N1091" t="s">
        <v>108</v>
      </c>
      <c r="U1091" t="s">
        <v>502</v>
      </c>
    </row>
    <row r="1092" spans="1:21" x14ac:dyDescent="0.25">
      <c r="A1092">
        <v>1113</v>
      </c>
      <c r="B1092" t="s">
        <v>3733</v>
      </c>
      <c r="C1092">
        <v>23</v>
      </c>
      <c r="D1092" t="s">
        <v>15</v>
      </c>
      <c r="E1092" t="s">
        <v>25</v>
      </c>
      <c r="F1092" t="s">
        <v>3596</v>
      </c>
      <c r="G1092">
        <v>16</v>
      </c>
      <c r="H1092">
        <v>2015</v>
      </c>
      <c r="I1092" t="s">
        <v>3734</v>
      </c>
      <c r="J1092" t="s">
        <v>3735</v>
      </c>
      <c r="K1092" t="s">
        <v>53</v>
      </c>
      <c r="L1092" t="s">
        <v>29</v>
      </c>
      <c r="M1092" t="s">
        <v>3736</v>
      </c>
      <c r="N1092" t="s">
        <v>80</v>
      </c>
      <c r="U1092" t="s">
        <v>53</v>
      </c>
    </row>
    <row r="1093" spans="1:21" x14ac:dyDescent="0.25">
      <c r="A1093">
        <v>1117</v>
      </c>
      <c r="B1093" t="s">
        <v>3737</v>
      </c>
      <c r="C1093">
        <v>24</v>
      </c>
      <c r="D1093" t="s">
        <v>15</v>
      </c>
      <c r="E1093" t="s">
        <v>25</v>
      </c>
      <c r="F1093" t="s">
        <v>3596</v>
      </c>
      <c r="G1093">
        <v>17</v>
      </c>
      <c r="H1093">
        <v>2015</v>
      </c>
      <c r="I1093" t="s">
        <v>3738</v>
      </c>
      <c r="J1093" t="s">
        <v>1107</v>
      </c>
      <c r="K1093" t="s">
        <v>53</v>
      </c>
      <c r="L1093" t="s">
        <v>29</v>
      </c>
      <c r="M1093" t="s">
        <v>3208</v>
      </c>
      <c r="N1093" t="s">
        <v>31</v>
      </c>
      <c r="U1093" t="s">
        <v>53</v>
      </c>
    </row>
    <row r="1094" spans="1:21" x14ac:dyDescent="0.25">
      <c r="A1094">
        <v>1114</v>
      </c>
      <c r="B1094" t="s">
        <v>3739</v>
      </c>
      <c r="C1094">
        <v>25</v>
      </c>
      <c r="D1094" t="s">
        <v>15</v>
      </c>
      <c r="E1094" t="s">
        <v>25</v>
      </c>
      <c r="F1094" t="s">
        <v>3596</v>
      </c>
      <c r="G1094">
        <v>17</v>
      </c>
      <c r="H1094">
        <v>2015</v>
      </c>
      <c r="I1094" t="s">
        <v>3740</v>
      </c>
      <c r="J1094" t="s">
        <v>3741</v>
      </c>
      <c r="K1094" t="s">
        <v>117</v>
      </c>
      <c r="L1094" t="s">
        <v>29</v>
      </c>
      <c r="M1094" t="s">
        <v>985</v>
      </c>
      <c r="N1094" t="s">
        <v>70</v>
      </c>
      <c r="U1094" t="s">
        <v>117</v>
      </c>
    </row>
    <row r="1095" spans="1:21" x14ac:dyDescent="0.25">
      <c r="A1095">
        <v>1118</v>
      </c>
      <c r="B1095" t="s">
        <v>3742</v>
      </c>
      <c r="C1095">
        <v>32</v>
      </c>
      <c r="D1095" t="s">
        <v>15</v>
      </c>
      <c r="E1095" t="s">
        <v>25</v>
      </c>
      <c r="F1095" t="s">
        <v>3596</v>
      </c>
      <c r="G1095">
        <v>18</v>
      </c>
      <c r="H1095">
        <v>2015</v>
      </c>
      <c r="I1095" t="s">
        <v>3743</v>
      </c>
      <c r="J1095" t="s">
        <v>3744</v>
      </c>
      <c r="K1095" t="s">
        <v>340</v>
      </c>
      <c r="L1095" t="s">
        <v>29</v>
      </c>
      <c r="M1095" t="s">
        <v>341</v>
      </c>
      <c r="N1095" t="s">
        <v>55</v>
      </c>
      <c r="U1095" t="s">
        <v>340</v>
      </c>
    </row>
    <row r="1096" spans="1:21" x14ac:dyDescent="0.25">
      <c r="A1096">
        <v>1122</v>
      </c>
      <c r="B1096" t="s">
        <v>3745</v>
      </c>
      <c r="C1096">
        <v>58</v>
      </c>
      <c r="D1096" t="s">
        <v>15</v>
      </c>
      <c r="E1096" t="s">
        <v>45</v>
      </c>
      <c r="F1096" t="s">
        <v>3596</v>
      </c>
      <c r="G1096">
        <v>18</v>
      </c>
      <c r="H1096">
        <v>2015</v>
      </c>
      <c r="I1096" t="s">
        <v>3746</v>
      </c>
      <c r="J1096" t="s">
        <v>3747</v>
      </c>
      <c r="K1096" t="s">
        <v>172</v>
      </c>
      <c r="L1096" t="s">
        <v>29</v>
      </c>
      <c r="M1096" t="s">
        <v>3748</v>
      </c>
      <c r="N1096" t="s">
        <v>31</v>
      </c>
      <c r="U1096" t="s">
        <v>172</v>
      </c>
    </row>
    <row r="1097" spans="1:21" x14ac:dyDescent="0.25">
      <c r="A1097">
        <v>1116</v>
      </c>
      <c r="B1097" t="s">
        <v>3749</v>
      </c>
      <c r="C1097">
        <v>22</v>
      </c>
      <c r="D1097" t="s">
        <v>87</v>
      </c>
      <c r="E1097" t="s">
        <v>25</v>
      </c>
      <c r="F1097" t="s">
        <v>3596</v>
      </c>
      <c r="G1097">
        <v>18</v>
      </c>
      <c r="H1097">
        <v>2015</v>
      </c>
      <c r="I1097" t="s">
        <v>3750</v>
      </c>
      <c r="J1097" t="s">
        <v>3751</v>
      </c>
      <c r="K1097" t="s">
        <v>117</v>
      </c>
      <c r="L1097" t="s">
        <v>29</v>
      </c>
      <c r="M1097" t="s">
        <v>3752</v>
      </c>
      <c r="N1097" t="s">
        <v>31</v>
      </c>
      <c r="U1097" t="s">
        <v>117</v>
      </c>
    </row>
    <row r="1098" spans="1:21" x14ac:dyDescent="0.25">
      <c r="A1098">
        <v>1119</v>
      </c>
      <c r="B1098" t="s">
        <v>3753</v>
      </c>
      <c r="C1098">
        <v>32</v>
      </c>
      <c r="D1098" t="s">
        <v>15</v>
      </c>
      <c r="E1098" t="s">
        <v>25</v>
      </c>
      <c r="F1098" t="s">
        <v>3596</v>
      </c>
      <c r="G1098">
        <v>18</v>
      </c>
      <c r="H1098">
        <v>2015</v>
      </c>
      <c r="I1098" t="s">
        <v>3754</v>
      </c>
      <c r="J1098" t="s">
        <v>2900</v>
      </c>
      <c r="K1098" t="s">
        <v>474</v>
      </c>
      <c r="L1098" t="s">
        <v>29</v>
      </c>
      <c r="M1098" t="s">
        <v>1378</v>
      </c>
      <c r="N1098" t="s">
        <v>108</v>
      </c>
      <c r="U1098" t="s">
        <v>474</v>
      </c>
    </row>
    <row r="1099" spans="1:21" x14ac:dyDescent="0.25">
      <c r="A1099">
        <v>1120</v>
      </c>
      <c r="B1099" t="s">
        <v>3755</v>
      </c>
      <c r="C1099">
        <v>26</v>
      </c>
      <c r="D1099" t="s">
        <v>15</v>
      </c>
      <c r="E1099" t="s">
        <v>45</v>
      </c>
      <c r="F1099" t="s">
        <v>3596</v>
      </c>
      <c r="G1099">
        <v>19</v>
      </c>
      <c r="H1099">
        <v>2015</v>
      </c>
      <c r="I1099" t="s">
        <v>3756</v>
      </c>
      <c r="J1099" t="s">
        <v>3757</v>
      </c>
      <c r="K1099" t="s">
        <v>53</v>
      </c>
      <c r="L1099" t="s">
        <v>29</v>
      </c>
      <c r="M1099" t="s">
        <v>268</v>
      </c>
      <c r="N1099" t="s">
        <v>23</v>
      </c>
      <c r="U1099" t="s">
        <v>53</v>
      </c>
    </row>
    <row r="1100" spans="1:21" x14ac:dyDescent="0.25">
      <c r="A1100">
        <v>1121</v>
      </c>
      <c r="B1100" t="s">
        <v>3758</v>
      </c>
      <c r="C1100">
        <v>24</v>
      </c>
      <c r="D1100" t="s">
        <v>15</v>
      </c>
      <c r="E1100" t="s">
        <v>16</v>
      </c>
      <c r="F1100" t="s">
        <v>3596</v>
      </c>
      <c r="G1100">
        <v>19</v>
      </c>
      <c r="H1100">
        <v>2015</v>
      </c>
      <c r="I1100" t="s">
        <v>3759</v>
      </c>
      <c r="J1100" t="s">
        <v>3760</v>
      </c>
      <c r="K1100" t="s">
        <v>209</v>
      </c>
      <c r="L1100" t="s">
        <v>29</v>
      </c>
      <c r="M1100" t="s">
        <v>1696</v>
      </c>
      <c r="N1100" t="s">
        <v>31</v>
      </c>
      <c r="U1100" t="s">
        <v>209</v>
      </c>
    </row>
    <row r="1101" spans="1:21" x14ac:dyDescent="0.25">
      <c r="A1101">
        <v>1124</v>
      </c>
      <c r="B1101" t="s">
        <v>3761</v>
      </c>
      <c r="C1101">
        <v>30</v>
      </c>
      <c r="D1101" t="s">
        <v>15</v>
      </c>
      <c r="E1101" t="s">
        <v>16</v>
      </c>
      <c r="F1101" t="s">
        <v>3596</v>
      </c>
      <c r="G1101">
        <v>20</v>
      </c>
      <c r="H1101">
        <v>2015</v>
      </c>
      <c r="I1101" t="s">
        <v>3762</v>
      </c>
      <c r="J1101" t="s">
        <v>3763</v>
      </c>
      <c r="K1101" t="s">
        <v>53</v>
      </c>
      <c r="L1101" t="s">
        <v>29</v>
      </c>
      <c r="M1101" t="s">
        <v>85</v>
      </c>
      <c r="N1101" t="s">
        <v>23</v>
      </c>
      <c r="U1101" t="s">
        <v>53</v>
      </c>
    </row>
    <row r="1102" spans="1:21" x14ac:dyDescent="0.25">
      <c r="A1102">
        <v>1126</v>
      </c>
      <c r="B1102" t="s">
        <v>3764</v>
      </c>
      <c r="C1102">
        <v>31</v>
      </c>
      <c r="D1102" t="s">
        <v>15</v>
      </c>
      <c r="E1102" t="s">
        <v>45</v>
      </c>
      <c r="F1102" t="s">
        <v>3596</v>
      </c>
      <c r="G1102">
        <v>20</v>
      </c>
      <c r="H1102">
        <v>2015</v>
      </c>
      <c r="I1102" t="s">
        <v>3765</v>
      </c>
      <c r="J1102" t="s">
        <v>3087</v>
      </c>
      <c r="K1102" t="s">
        <v>122</v>
      </c>
      <c r="L1102" t="s">
        <v>29</v>
      </c>
      <c r="M1102" t="s">
        <v>3766</v>
      </c>
      <c r="N1102" t="s">
        <v>31</v>
      </c>
      <c r="U1102" t="s">
        <v>122</v>
      </c>
    </row>
    <row r="1103" spans="1:21" x14ac:dyDescent="0.25">
      <c r="A1103">
        <v>1125</v>
      </c>
      <c r="B1103" t="s">
        <v>3767</v>
      </c>
      <c r="C1103">
        <v>34</v>
      </c>
      <c r="D1103" t="s">
        <v>15</v>
      </c>
      <c r="E1103" t="s">
        <v>45</v>
      </c>
      <c r="F1103" t="s">
        <v>3596</v>
      </c>
      <c r="G1103">
        <v>21</v>
      </c>
      <c r="H1103">
        <v>2015</v>
      </c>
      <c r="I1103" t="s">
        <v>3768</v>
      </c>
      <c r="J1103" t="s">
        <v>292</v>
      </c>
      <c r="K1103" t="s">
        <v>53</v>
      </c>
      <c r="L1103" t="s">
        <v>29</v>
      </c>
      <c r="M1103" t="s">
        <v>3669</v>
      </c>
      <c r="N1103" t="s">
        <v>31</v>
      </c>
      <c r="U1103" t="s">
        <v>53</v>
      </c>
    </row>
    <row r="1104" spans="1:21" x14ac:dyDescent="0.25">
      <c r="A1104">
        <v>1130</v>
      </c>
      <c r="B1104" t="s">
        <v>3769</v>
      </c>
      <c r="C1104">
        <v>25</v>
      </c>
      <c r="D1104" t="s">
        <v>15</v>
      </c>
      <c r="E1104" t="s">
        <v>16</v>
      </c>
      <c r="F1104" t="s">
        <v>3596</v>
      </c>
      <c r="G1104">
        <v>21</v>
      </c>
      <c r="H1104">
        <v>2015</v>
      </c>
      <c r="I1104" t="s">
        <v>3770</v>
      </c>
      <c r="J1104" t="s">
        <v>360</v>
      </c>
      <c r="K1104" t="s">
        <v>68</v>
      </c>
      <c r="L1104" t="s">
        <v>29</v>
      </c>
      <c r="M1104" t="s">
        <v>244</v>
      </c>
      <c r="N1104" t="s">
        <v>108</v>
      </c>
      <c r="U1104" t="s">
        <v>68</v>
      </c>
    </row>
    <row r="1105" spans="1:21" x14ac:dyDescent="0.25">
      <c r="A1105">
        <v>1127</v>
      </c>
      <c r="B1105" t="s">
        <v>3771</v>
      </c>
      <c r="C1105">
        <v>39</v>
      </c>
      <c r="D1105" t="s">
        <v>15</v>
      </c>
      <c r="E1105" t="s">
        <v>25</v>
      </c>
      <c r="F1105" t="s">
        <v>3596</v>
      </c>
      <c r="G1105">
        <v>21</v>
      </c>
      <c r="H1105">
        <v>2015</v>
      </c>
      <c r="I1105" t="s">
        <v>3772</v>
      </c>
      <c r="J1105" t="s">
        <v>765</v>
      </c>
      <c r="K1105" t="s">
        <v>322</v>
      </c>
      <c r="L1105" t="s">
        <v>29</v>
      </c>
      <c r="M1105" t="s">
        <v>766</v>
      </c>
      <c r="N1105" t="s">
        <v>31</v>
      </c>
      <c r="U1105" t="s">
        <v>322</v>
      </c>
    </row>
    <row r="1106" spans="1:21" x14ac:dyDescent="0.25">
      <c r="A1106">
        <v>1129</v>
      </c>
      <c r="B1106" t="s">
        <v>3773</v>
      </c>
      <c r="C1106">
        <v>48</v>
      </c>
      <c r="D1106" t="s">
        <v>15</v>
      </c>
      <c r="E1106" t="s">
        <v>16</v>
      </c>
      <c r="F1106" t="s">
        <v>3596</v>
      </c>
      <c r="G1106">
        <v>21</v>
      </c>
      <c r="H1106">
        <v>2015</v>
      </c>
      <c r="I1106" t="s">
        <v>3774</v>
      </c>
      <c r="J1106" t="s">
        <v>3775</v>
      </c>
      <c r="K1106" t="s">
        <v>20</v>
      </c>
      <c r="L1106" t="s">
        <v>29</v>
      </c>
      <c r="M1106" t="s">
        <v>2008</v>
      </c>
      <c r="N1106" t="s">
        <v>1499</v>
      </c>
      <c r="U1106" t="s">
        <v>20</v>
      </c>
    </row>
    <row r="1107" spans="1:21" x14ac:dyDescent="0.25">
      <c r="A1107">
        <v>1128</v>
      </c>
      <c r="B1107" t="s">
        <v>3776</v>
      </c>
      <c r="C1107">
        <v>32</v>
      </c>
      <c r="D1107" t="s">
        <v>15</v>
      </c>
      <c r="E1107" t="s">
        <v>16</v>
      </c>
      <c r="F1107" t="s">
        <v>3596</v>
      </c>
      <c r="G1107">
        <v>21</v>
      </c>
      <c r="H1107">
        <v>2015</v>
      </c>
      <c r="I1107" t="s">
        <v>3777</v>
      </c>
      <c r="J1107" t="s">
        <v>3778</v>
      </c>
      <c r="K1107" t="s">
        <v>132</v>
      </c>
      <c r="L1107" t="s">
        <v>29</v>
      </c>
      <c r="M1107" t="s">
        <v>3779</v>
      </c>
      <c r="N1107" t="s">
        <v>237</v>
      </c>
      <c r="U1107" t="s">
        <v>132</v>
      </c>
    </row>
    <row r="1108" spans="1:21" x14ac:dyDescent="0.25">
      <c r="A1108">
        <v>1132</v>
      </c>
      <c r="B1108" t="s">
        <v>3780</v>
      </c>
      <c r="C1108">
        <v>21</v>
      </c>
      <c r="D1108" t="s">
        <v>15</v>
      </c>
      <c r="E1108" t="s">
        <v>25</v>
      </c>
      <c r="F1108" t="s">
        <v>3596</v>
      </c>
      <c r="G1108">
        <v>21</v>
      </c>
      <c r="H1108">
        <v>2015</v>
      </c>
      <c r="I1108" t="s">
        <v>3781</v>
      </c>
      <c r="J1108" t="s">
        <v>3782</v>
      </c>
      <c r="K1108" t="s">
        <v>74</v>
      </c>
      <c r="L1108" t="s">
        <v>29</v>
      </c>
      <c r="M1108" t="s">
        <v>562</v>
      </c>
      <c r="N1108" t="s">
        <v>31</v>
      </c>
      <c r="U1108" t="s">
        <v>74</v>
      </c>
    </row>
    <row r="1109" spans="1:21" x14ac:dyDescent="0.25">
      <c r="A1109">
        <v>1133</v>
      </c>
      <c r="B1109" t="s">
        <v>3783</v>
      </c>
      <c r="C1109">
        <v>29</v>
      </c>
      <c r="D1109" t="s">
        <v>15</v>
      </c>
      <c r="E1109" t="s">
        <v>25</v>
      </c>
      <c r="F1109" t="s">
        <v>3596</v>
      </c>
      <c r="G1109">
        <v>22</v>
      </c>
      <c r="H1109">
        <v>2015</v>
      </c>
      <c r="I1109" t="s">
        <v>3784</v>
      </c>
      <c r="J1109" t="s">
        <v>3785</v>
      </c>
      <c r="K1109" t="s">
        <v>322</v>
      </c>
      <c r="L1109" t="s">
        <v>29</v>
      </c>
      <c r="M1109" t="s">
        <v>3786</v>
      </c>
      <c r="N1109" t="s">
        <v>31</v>
      </c>
      <c r="U1109" t="s">
        <v>322</v>
      </c>
    </row>
    <row r="1110" spans="1:21" x14ac:dyDescent="0.25">
      <c r="A1110">
        <v>1131</v>
      </c>
      <c r="B1110" t="s">
        <v>3787</v>
      </c>
      <c r="C1110">
        <v>61</v>
      </c>
      <c r="D1110" t="s">
        <v>15</v>
      </c>
      <c r="E1110" t="s">
        <v>237</v>
      </c>
      <c r="F1110" t="s">
        <v>3596</v>
      </c>
      <c r="G1110">
        <v>22</v>
      </c>
      <c r="H1110">
        <v>2015</v>
      </c>
      <c r="I1110" t="s">
        <v>3788</v>
      </c>
      <c r="J1110" t="s">
        <v>3789</v>
      </c>
      <c r="K1110" t="s">
        <v>248</v>
      </c>
      <c r="L1110" t="s">
        <v>29</v>
      </c>
      <c r="M1110" t="s">
        <v>3790</v>
      </c>
      <c r="N1110" t="s">
        <v>31</v>
      </c>
      <c r="U1110" t="s">
        <v>248</v>
      </c>
    </row>
    <row r="1111" spans="1:21" x14ac:dyDescent="0.25">
      <c r="A1111">
        <v>1134</v>
      </c>
      <c r="B1111" t="s">
        <v>2291</v>
      </c>
      <c r="C1111">
        <v>19</v>
      </c>
      <c r="D1111" t="s">
        <v>15</v>
      </c>
      <c r="E1111" t="s">
        <v>45</v>
      </c>
      <c r="F1111" t="s">
        <v>3596</v>
      </c>
      <c r="G1111">
        <v>22</v>
      </c>
      <c r="H1111">
        <v>2015</v>
      </c>
      <c r="I1111" t="s">
        <v>3791</v>
      </c>
      <c r="J1111" t="s">
        <v>171</v>
      </c>
      <c r="K1111" t="s">
        <v>172</v>
      </c>
      <c r="L1111" t="s">
        <v>29</v>
      </c>
      <c r="M1111" t="s">
        <v>173</v>
      </c>
      <c r="N1111" t="s">
        <v>31</v>
      </c>
      <c r="U1111" t="s">
        <v>172</v>
      </c>
    </row>
    <row r="1112" spans="1:21" x14ac:dyDescent="0.25">
      <c r="A1112">
        <v>1135</v>
      </c>
      <c r="B1112" t="s">
        <v>3792</v>
      </c>
      <c r="C1112">
        <v>56</v>
      </c>
      <c r="D1112" t="s">
        <v>15</v>
      </c>
      <c r="E1112" t="s">
        <v>25</v>
      </c>
      <c r="F1112" t="s">
        <v>3596</v>
      </c>
      <c r="G1112">
        <v>22</v>
      </c>
      <c r="H1112">
        <v>2015</v>
      </c>
      <c r="I1112" t="s">
        <v>3793</v>
      </c>
      <c r="J1112" t="s">
        <v>89</v>
      </c>
      <c r="K1112" t="s">
        <v>3794</v>
      </c>
      <c r="L1112" t="s">
        <v>29</v>
      </c>
      <c r="M1112" t="s">
        <v>3795</v>
      </c>
      <c r="N1112" t="s">
        <v>31</v>
      </c>
      <c r="U1112" t="s">
        <v>3794</v>
      </c>
    </row>
    <row r="1113" spans="1:21" x14ac:dyDescent="0.25">
      <c r="A1113">
        <v>1136</v>
      </c>
      <c r="B1113" t="s">
        <v>3796</v>
      </c>
      <c r="C1113">
        <v>25</v>
      </c>
      <c r="D1113" t="s">
        <v>15</v>
      </c>
      <c r="E1113" t="s">
        <v>16</v>
      </c>
      <c r="F1113" t="s">
        <v>3362</v>
      </c>
      <c r="G1113">
        <v>14</v>
      </c>
      <c r="H1113">
        <v>2015</v>
      </c>
      <c r="I1113" t="s">
        <v>3797</v>
      </c>
      <c r="J1113" t="s">
        <v>874</v>
      </c>
      <c r="K1113" t="s">
        <v>875</v>
      </c>
      <c r="L1113" t="s">
        <v>29</v>
      </c>
      <c r="M1113" t="s">
        <v>415</v>
      </c>
      <c r="N1113" t="s">
        <v>80</v>
      </c>
      <c r="U1113" t="s">
        <v>875</v>
      </c>
    </row>
    <row r="1114" spans="1:21" x14ac:dyDescent="0.25">
      <c r="A1114">
        <v>1137</v>
      </c>
      <c r="B1114" t="s">
        <v>3798</v>
      </c>
      <c r="C1114">
        <v>35</v>
      </c>
      <c r="D1114" t="s">
        <v>15</v>
      </c>
      <c r="E1114" t="s">
        <v>16</v>
      </c>
      <c r="F1114" t="s">
        <v>3596</v>
      </c>
      <c r="G1114">
        <v>23</v>
      </c>
      <c r="H1114">
        <v>2015</v>
      </c>
      <c r="I1114" t="s">
        <v>3799</v>
      </c>
      <c r="J1114" t="s">
        <v>1455</v>
      </c>
      <c r="K1114" t="s">
        <v>427</v>
      </c>
      <c r="L1114" t="s">
        <v>29</v>
      </c>
      <c r="M1114" t="s">
        <v>3800</v>
      </c>
      <c r="N1114" t="s">
        <v>23</v>
      </c>
      <c r="U1114" t="s">
        <v>427</v>
      </c>
    </row>
    <row r="1115" spans="1:21" x14ac:dyDescent="0.25">
      <c r="A1115">
        <v>1138</v>
      </c>
      <c r="B1115" t="s">
        <v>3801</v>
      </c>
      <c r="C1115">
        <v>30</v>
      </c>
      <c r="D1115" t="s">
        <v>15</v>
      </c>
      <c r="E1115" t="s">
        <v>25</v>
      </c>
      <c r="F1115" t="s">
        <v>3596</v>
      </c>
      <c r="G1115">
        <v>21</v>
      </c>
      <c r="H1115">
        <v>2015</v>
      </c>
      <c r="I1115" t="s">
        <v>3802</v>
      </c>
      <c r="J1115" t="s">
        <v>3803</v>
      </c>
      <c r="K1115" t="s">
        <v>53</v>
      </c>
      <c r="L1115" t="s">
        <v>29</v>
      </c>
      <c r="M1115" t="s">
        <v>237</v>
      </c>
      <c r="N1115" t="s">
        <v>31</v>
      </c>
      <c r="U1115" t="s">
        <v>53</v>
      </c>
    </row>
    <row r="1116" spans="1:21" x14ac:dyDescent="0.25">
      <c r="A1116">
        <v>1139</v>
      </c>
      <c r="B1116" t="s">
        <v>3804</v>
      </c>
      <c r="C1116">
        <v>18</v>
      </c>
      <c r="D1116" t="s">
        <v>15</v>
      </c>
      <c r="E1116" t="s">
        <v>16</v>
      </c>
      <c r="F1116" t="s">
        <v>3596</v>
      </c>
      <c r="G1116">
        <v>24</v>
      </c>
      <c r="H1116">
        <v>2015</v>
      </c>
      <c r="I1116" t="s">
        <v>3805</v>
      </c>
      <c r="J1116" t="s">
        <v>623</v>
      </c>
      <c r="K1116" t="s">
        <v>502</v>
      </c>
      <c r="L1116" t="s">
        <v>29</v>
      </c>
      <c r="M1116" t="s">
        <v>624</v>
      </c>
      <c r="N1116" t="s">
        <v>31</v>
      </c>
      <c r="U1116" t="s">
        <v>502</v>
      </c>
    </row>
    <row r="1117" spans="1:21" x14ac:dyDescent="0.25">
      <c r="A1117">
        <v>1140</v>
      </c>
      <c r="B1117" t="s">
        <v>3806</v>
      </c>
      <c r="C1117">
        <v>36</v>
      </c>
      <c r="D1117" t="s">
        <v>15</v>
      </c>
      <c r="E1117" t="s">
        <v>25</v>
      </c>
      <c r="F1117" t="s">
        <v>3596</v>
      </c>
      <c r="G1117">
        <v>24</v>
      </c>
      <c r="H1117">
        <v>2015</v>
      </c>
      <c r="I1117" t="s">
        <v>3807</v>
      </c>
      <c r="J1117" t="s">
        <v>3808</v>
      </c>
      <c r="K1117" t="s">
        <v>132</v>
      </c>
      <c r="L1117" t="s">
        <v>29</v>
      </c>
      <c r="M1117" t="s">
        <v>3809</v>
      </c>
      <c r="N1117" t="s">
        <v>23</v>
      </c>
      <c r="U1117" t="s">
        <v>132</v>
      </c>
    </row>
    <row r="1118" spans="1:21" x14ac:dyDescent="0.25">
      <c r="A1118">
        <v>1141</v>
      </c>
      <c r="B1118" t="s">
        <v>3810</v>
      </c>
      <c r="C1118">
        <v>54</v>
      </c>
      <c r="D1118" t="s">
        <v>15</v>
      </c>
      <c r="E1118" t="s">
        <v>237</v>
      </c>
      <c r="F1118" t="s">
        <v>3596</v>
      </c>
      <c r="G1118">
        <v>24</v>
      </c>
      <c r="H1118">
        <v>2015</v>
      </c>
      <c r="I1118" t="s">
        <v>3811</v>
      </c>
      <c r="J1118" t="s">
        <v>3812</v>
      </c>
      <c r="K1118" t="s">
        <v>132</v>
      </c>
      <c r="L1118" t="s">
        <v>29</v>
      </c>
      <c r="M1118" t="s">
        <v>3045</v>
      </c>
      <c r="N1118" t="s">
        <v>31</v>
      </c>
      <c r="U1118" t="s">
        <v>132</v>
      </c>
    </row>
    <row r="1119" spans="1:21" x14ac:dyDescent="0.25">
      <c r="A1119">
        <v>1142</v>
      </c>
      <c r="B1119" t="s">
        <v>3813</v>
      </c>
      <c r="C1119">
        <v>23</v>
      </c>
      <c r="D1119" t="s">
        <v>15</v>
      </c>
      <c r="E1119" t="s">
        <v>45</v>
      </c>
      <c r="F1119" t="s">
        <v>3596</v>
      </c>
      <c r="G1119">
        <v>24</v>
      </c>
      <c r="H1119">
        <v>2015</v>
      </c>
      <c r="I1119" t="s">
        <v>3814</v>
      </c>
      <c r="J1119" t="s">
        <v>3815</v>
      </c>
      <c r="K1119" t="s">
        <v>53</v>
      </c>
      <c r="L1119" t="s">
        <v>29</v>
      </c>
      <c r="M1119" t="s">
        <v>3816</v>
      </c>
      <c r="N1119" t="s">
        <v>80</v>
      </c>
      <c r="U1119" t="s">
        <v>53</v>
      </c>
    </row>
    <row r="1120" spans="1:21" x14ac:dyDescent="0.25">
      <c r="A1120">
        <v>1143</v>
      </c>
      <c r="B1120" t="s">
        <v>3817</v>
      </c>
      <c r="C1120">
        <v>24</v>
      </c>
      <c r="D1120" t="s">
        <v>15</v>
      </c>
      <c r="E1120" t="s">
        <v>16</v>
      </c>
      <c r="F1120" t="s">
        <v>3596</v>
      </c>
      <c r="G1120">
        <v>24</v>
      </c>
      <c r="H1120">
        <v>2015</v>
      </c>
      <c r="I1120" t="s">
        <v>3818</v>
      </c>
      <c r="J1120" t="s">
        <v>3819</v>
      </c>
      <c r="K1120" t="s">
        <v>427</v>
      </c>
      <c r="L1120" t="s">
        <v>29</v>
      </c>
      <c r="M1120" t="s">
        <v>3820</v>
      </c>
      <c r="N1120" t="s">
        <v>31</v>
      </c>
      <c r="U1120" t="s">
        <v>427</v>
      </c>
    </row>
    <row r="1121" spans="1:21" x14ac:dyDescent="0.25">
      <c r="A1121">
        <v>1144</v>
      </c>
      <c r="B1121" t="s">
        <v>3821</v>
      </c>
      <c r="C1121">
        <v>31</v>
      </c>
      <c r="D1121" t="s">
        <v>15</v>
      </c>
      <c r="E1121" t="s">
        <v>237</v>
      </c>
      <c r="F1121" t="s">
        <v>3596</v>
      </c>
      <c r="G1121">
        <v>25</v>
      </c>
      <c r="H1121">
        <v>2015</v>
      </c>
      <c r="I1121" t="s">
        <v>3822</v>
      </c>
      <c r="J1121" t="s">
        <v>3823</v>
      </c>
      <c r="K1121" t="s">
        <v>53</v>
      </c>
      <c r="L1121" t="s">
        <v>29</v>
      </c>
      <c r="M1121" t="s">
        <v>3824</v>
      </c>
      <c r="N1121" t="s">
        <v>80</v>
      </c>
      <c r="U1121" t="s">
        <v>53</v>
      </c>
    </row>
    <row r="1122" spans="1:21" x14ac:dyDescent="0.25">
      <c r="A1122">
        <v>1145</v>
      </c>
      <c r="B1122" t="s">
        <v>3825</v>
      </c>
      <c r="C1122">
        <v>55</v>
      </c>
      <c r="D1122" t="s">
        <v>87</v>
      </c>
      <c r="E1122" t="s">
        <v>16</v>
      </c>
      <c r="F1122" t="s">
        <v>3596</v>
      </c>
      <c r="G1122">
        <v>26</v>
      </c>
      <c r="H1122">
        <v>2015</v>
      </c>
      <c r="I1122" t="s">
        <v>3826</v>
      </c>
      <c r="J1122" t="s">
        <v>1337</v>
      </c>
      <c r="K1122" t="s">
        <v>106</v>
      </c>
      <c r="L1122" t="s">
        <v>29</v>
      </c>
      <c r="M1122" t="s">
        <v>1338</v>
      </c>
      <c r="N1122" t="s">
        <v>23</v>
      </c>
      <c r="U1122" t="s">
        <v>106</v>
      </c>
    </row>
    <row r="1123" spans="1:21" x14ac:dyDescent="0.25">
      <c r="A1123">
        <v>1146</v>
      </c>
      <c r="B1123" t="s">
        <v>3827</v>
      </c>
      <c r="C1123">
        <v>19</v>
      </c>
      <c r="D1123" t="s">
        <v>15</v>
      </c>
      <c r="E1123" t="s">
        <v>16</v>
      </c>
      <c r="F1123" t="s">
        <v>3596</v>
      </c>
      <c r="G1123">
        <v>26</v>
      </c>
      <c r="H1123">
        <v>2015</v>
      </c>
      <c r="I1123" t="s">
        <v>3826</v>
      </c>
      <c r="J1123" t="s">
        <v>1337</v>
      </c>
      <c r="K1123" t="s">
        <v>106</v>
      </c>
      <c r="L1123" t="s">
        <v>29</v>
      </c>
      <c r="M1123" t="s">
        <v>1338</v>
      </c>
      <c r="N1123" t="s">
        <v>237</v>
      </c>
      <c r="U1123" t="s">
        <v>106</v>
      </c>
    </row>
    <row r="1124" spans="1:21" x14ac:dyDescent="0.25">
      <c r="A1124">
        <v>1147</v>
      </c>
      <c r="B1124" t="s">
        <v>3828</v>
      </c>
      <c r="C1124">
        <v>41</v>
      </c>
      <c r="D1124" t="s">
        <v>15</v>
      </c>
      <c r="E1124" t="s">
        <v>25</v>
      </c>
      <c r="F1124" t="s">
        <v>3596</v>
      </c>
      <c r="G1124">
        <v>26</v>
      </c>
      <c r="H1124">
        <v>2015</v>
      </c>
      <c r="I1124" t="s">
        <v>3829</v>
      </c>
      <c r="J1124" t="s">
        <v>372</v>
      </c>
      <c r="K1124" t="s">
        <v>63</v>
      </c>
      <c r="L1124" t="s">
        <v>29</v>
      </c>
      <c r="M1124" t="s">
        <v>373</v>
      </c>
      <c r="N1124" t="s">
        <v>70</v>
      </c>
      <c r="U1124" t="s">
        <v>63</v>
      </c>
    </row>
    <row r="1125" spans="1:21" x14ac:dyDescent="0.25">
      <c r="A1125">
        <v>1148</v>
      </c>
      <c r="B1125" t="s">
        <v>3830</v>
      </c>
      <c r="C1125">
        <v>36</v>
      </c>
      <c r="D1125" t="s">
        <v>15</v>
      </c>
      <c r="E1125" t="s">
        <v>25</v>
      </c>
      <c r="F1125" t="s">
        <v>3596</v>
      </c>
      <c r="G1125">
        <v>27</v>
      </c>
      <c r="H1125">
        <v>2015</v>
      </c>
      <c r="I1125" t="s">
        <v>3831</v>
      </c>
      <c r="J1125" t="s">
        <v>744</v>
      </c>
      <c r="K1125" t="s">
        <v>301</v>
      </c>
      <c r="L1125" t="s">
        <v>29</v>
      </c>
      <c r="M1125" t="s">
        <v>3832</v>
      </c>
      <c r="N1125" t="s">
        <v>237</v>
      </c>
      <c r="U1125" t="s">
        <v>301</v>
      </c>
    </row>
    <row r="1126" spans="1:21" x14ac:dyDescent="0.25">
      <c r="A1126">
        <v>1149</v>
      </c>
      <c r="B1126" t="s">
        <v>3833</v>
      </c>
      <c r="C1126">
        <v>34</v>
      </c>
      <c r="D1126" t="s">
        <v>15</v>
      </c>
      <c r="E1126" t="s">
        <v>25</v>
      </c>
      <c r="F1126" t="s">
        <v>3596</v>
      </c>
      <c r="G1126">
        <v>27</v>
      </c>
      <c r="H1126">
        <v>2015</v>
      </c>
      <c r="I1126" t="s">
        <v>3834</v>
      </c>
      <c r="J1126" t="s">
        <v>754</v>
      </c>
      <c r="K1126" t="s">
        <v>63</v>
      </c>
      <c r="L1126" t="s">
        <v>29</v>
      </c>
      <c r="M1126" t="s">
        <v>3835</v>
      </c>
      <c r="N1126" t="s">
        <v>80</v>
      </c>
      <c r="U1126" t="s">
        <v>63</v>
      </c>
    </row>
    <row r="1127" spans="1:21" x14ac:dyDescent="0.25">
      <c r="A1127">
        <v>1150</v>
      </c>
      <c r="B1127" t="s">
        <v>3836</v>
      </c>
      <c r="C1127">
        <v>28</v>
      </c>
      <c r="D1127" t="s">
        <v>15</v>
      </c>
      <c r="E1127" t="s">
        <v>237</v>
      </c>
      <c r="F1127" t="s">
        <v>3596</v>
      </c>
      <c r="G1127">
        <v>28</v>
      </c>
      <c r="H1127">
        <v>2015</v>
      </c>
      <c r="I1127" t="s">
        <v>3837</v>
      </c>
      <c r="J1127" t="s">
        <v>3838</v>
      </c>
      <c r="K1127" t="s">
        <v>209</v>
      </c>
      <c r="L1127" t="s">
        <v>29</v>
      </c>
      <c r="M1127" t="s">
        <v>3839</v>
      </c>
      <c r="N1127" t="s">
        <v>55</v>
      </c>
      <c r="U1127" t="s">
        <v>209</v>
      </c>
    </row>
    <row r="1128" spans="1:21" x14ac:dyDescent="0.25">
      <c r="A1128">
        <v>1151</v>
      </c>
      <c r="B1128" t="s">
        <v>3840</v>
      </c>
      <c r="C1128">
        <v>24</v>
      </c>
      <c r="D1128" t="s">
        <v>15</v>
      </c>
      <c r="E1128" t="s">
        <v>16</v>
      </c>
      <c r="F1128" t="s">
        <v>3077</v>
      </c>
      <c r="G1128">
        <v>30</v>
      </c>
      <c r="H1128">
        <v>2015</v>
      </c>
      <c r="I1128" t="s">
        <v>3352</v>
      </c>
      <c r="J1128" t="s">
        <v>260</v>
      </c>
      <c r="K1128" t="s">
        <v>122</v>
      </c>
      <c r="L1128" t="s">
        <v>29</v>
      </c>
      <c r="M1128" t="s">
        <v>261</v>
      </c>
      <c r="N1128" t="s">
        <v>31</v>
      </c>
      <c r="U1128" t="s">
        <v>122</v>
      </c>
    </row>
    <row r="1129" spans="1:21" x14ac:dyDescent="0.25">
      <c r="A1129">
        <v>1152</v>
      </c>
      <c r="B1129" t="s">
        <v>3841</v>
      </c>
      <c r="C1129">
        <v>45</v>
      </c>
      <c r="D1129" t="s">
        <v>15</v>
      </c>
      <c r="E1129" t="s">
        <v>237</v>
      </c>
      <c r="F1129" t="s">
        <v>3077</v>
      </c>
      <c r="G1129">
        <v>16</v>
      </c>
      <c r="H1129">
        <v>2015</v>
      </c>
      <c r="I1129" t="s">
        <v>3842</v>
      </c>
      <c r="J1129" t="s">
        <v>3843</v>
      </c>
      <c r="K1129" t="s">
        <v>20</v>
      </c>
      <c r="L1129" t="s">
        <v>29</v>
      </c>
      <c r="M1129" t="s">
        <v>3844</v>
      </c>
      <c r="N1129" t="s">
        <v>31</v>
      </c>
      <c r="U1129" t="s">
        <v>20</v>
      </c>
    </row>
    <row r="1130" spans="1:21" x14ac:dyDescent="0.25">
      <c r="A1130">
        <v>1153</v>
      </c>
      <c r="B1130" t="s">
        <v>3845</v>
      </c>
      <c r="C1130">
        <v>50</v>
      </c>
      <c r="D1130" t="s">
        <v>87</v>
      </c>
      <c r="E1130" t="s">
        <v>237</v>
      </c>
      <c r="F1130" t="s">
        <v>3596</v>
      </c>
      <c r="G1130">
        <v>29</v>
      </c>
      <c r="H1130">
        <v>2015</v>
      </c>
      <c r="I1130" t="s">
        <v>3846</v>
      </c>
      <c r="J1130" t="s">
        <v>3847</v>
      </c>
      <c r="K1130" t="s">
        <v>53</v>
      </c>
      <c r="L1130" t="s">
        <v>29</v>
      </c>
      <c r="M1130" t="s">
        <v>3848</v>
      </c>
      <c r="N1130" t="s">
        <v>80</v>
      </c>
      <c r="U1130" t="s">
        <v>53</v>
      </c>
    </row>
    <row r="1131" spans="1:21" x14ac:dyDescent="0.25">
      <c r="A1131">
        <v>1154</v>
      </c>
      <c r="B1131" t="s">
        <v>3849</v>
      </c>
      <c r="C1131">
        <v>64</v>
      </c>
      <c r="D1131" t="s">
        <v>15</v>
      </c>
      <c r="E1131" t="s">
        <v>237</v>
      </c>
      <c r="F1131" t="s">
        <v>3596</v>
      </c>
      <c r="G1131">
        <v>3</v>
      </c>
      <c r="H1131">
        <v>2015</v>
      </c>
      <c r="J1131" t="s">
        <v>2297</v>
      </c>
      <c r="K1131" t="s">
        <v>36</v>
      </c>
      <c r="L1131" t="s">
        <v>21</v>
      </c>
      <c r="M1131" t="s">
        <v>2298</v>
      </c>
      <c r="N1131" t="s">
        <v>23</v>
      </c>
      <c r="U1131" t="s">
        <v>36</v>
      </c>
    </row>
    <row r="1132" spans="1:21" x14ac:dyDescent="0.25">
      <c r="A1132">
        <v>1155</v>
      </c>
      <c r="B1132" t="s">
        <v>3850</v>
      </c>
      <c r="C1132">
        <v>44</v>
      </c>
      <c r="D1132" t="s">
        <v>15</v>
      </c>
      <c r="E1132" t="s">
        <v>25</v>
      </c>
      <c r="F1132" t="s">
        <v>3596</v>
      </c>
      <c r="G1132">
        <v>21</v>
      </c>
      <c r="H1132">
        <v>2015</v>
      </c>
      <c r="I1132" t="s">
        <v>3851</v>
      </c>
      <c r="J1132" t="s">
        <v>978</v>
      </c>
      <c r="K1132" t="s">
        <v>322</v>
      </c>
      <c r="L1132" t="s">
        <v>84</v>
      </c>
      <c r="M1132" t="s">
        <v>979</v>
      </c>
      <c r="N1132" t="s">
        <v>23</v>
      </c>
      <c r="U1132" t="s">
        <v>322</v>
      </c>
    </row>
    <row r="1133" spans="1:21" x14ac:dyDescent="0.25">
      <c r="A1133">
        <v>1156</v>
      </c>
      <c r="B1133" t="s">
        <v>3852</v>
      </c>
      <c r="C1133">
        <v>33</v>
      </c>
      <c r="D1133" t="s">
        <v>15</v>
      </c>
      <c r="E1133" t="s">
        <v>33</v>
      </c>
      <c r="F1133" t="s">
        <v>3596</v>
      </c>
      <c r="G1133">
        <v>29</v>
      </c>
      <c r="H1133">
        <v>2015</v>
      </c>
      <c r="I1133" t="s">
        <v>3853</v>
      </c>
      <c r="J1133" t="s">
        <v>3854</v>
      </c>
      <c r="K1133" t="s">
        <v>53</v>
      </c>
      <c r="L1133" t="s">
        <v>29</v>
      </c>
      <c r="M1133" t="s">
        <v>268</v>
      </c>
      <c r="N1133" t="s">
        <v>237</v>
      </c>
      <c r="U1133" t="s">
        <v>53</v>
      </c>
    </row>
    <row r="1134" spans="1:21" x14ac:dyDescent="0.25">
      <c r="A1134">
        <v>1157</v>
      </c>
      <c r="B1134" t="s">
        <v>3855</v>
      </c>
      <c r="C1134">
        <v>55</v>
      </c>
      <c r="D1134" t="s">
        <v>15</v>
      </c>
      <c r="E1134" t="s">
        <v>45</v>
      </c>
      <c r="F1134" t="s">
        <v>3596</v>
      </c>
      <c r="G1134">
        <v>30</v>
      </c>
      <c r="H1134">
        <v>2015</v>
      </c>
      <c r="I1134" t="s">
        <v>3856</v>
      </c>
      <c r="J1134" t="s">
        <v>2514</v>
      </c>
      <c r="K1134" t="s">
        <v>53</v>
      </c>
      <c r="L1134" t="s">
        <v>29</v>
      </c>
      <c r="M1134" t="s">
        <v>2515</v>
      </c>
      <c r="N1134" t="s">
        <v>80</v>
      </c>
      <c r="U1134" t="s">
        <v>53</v>
      </c>
    </row>
    <row r="1135" spans="1:21" x14ac:dyDescent="0.25">
      <c r="A1135">
        <v>1158</v>
      </c>
      <c r="B1135" t="s">
        <v>3857</v>
      </c>
      <c r="C1135">
        <v>74</v>
      </c>
      <c r="D1135" t="s">
        <v>15</v>
      </c>
      <c r="E1135" t="s">
        <v>45</v>
      </c>
      <c r="F1135" t="s">
        <v>3362</v>
      </c>
      <c r="G1135">
        <v>17</v>
      </c>
      <c r="H1135">
        <v>2015</v>
      </c>
      <c r="I1135" t="s">
        <v>3858</v>
      </c>
      <c r="J1135" t="s">
        <v>1962</v>
      </c>
      <c r="K1135" t="s">
        <v>68</v>
      </c>
      <c r="L1135" t="s">
        <v>42</v>
      </c>
      <c r="M1135" t="s">
        <v>3859</v>
      </c>
      <c r="N1135" t="s">
        <v>23</v>
      </c>
      <c r="U1135" t="s">
        <v>68</v>
      </c>
    </row>
    <row r="1136" spans="1:21" x14ac:dyDescent="0.25">
      <c r="A1136">
        <v>1159</v>
      </c>
      <c r="B1136" t="s">
        <v>3860</v>
      </c>
      <c r="C1136">
        <v>23</v>
      </c>
      <c r="D1136" t="s">
        <v>15</v>
      </c>
      <c r="E1136" t="s">
        <v>16</v>
      </c>
      <c r="F1136" t="s">
        <v>3596</v>
      </c>
      <c r="G1136">
        <v>31</v>
      </c>
      <c r="H1136">
        <v>2015</v>
      </c>
      <c r="I1136" t="s">
        <v>3861</v>
      </c>
      <c r="J1136" t="s">
        <v>162</v>
      </c>
      <c r="K1136" t="s">
        <v>163</v>
      </c>
      <c r="L1136" t="s">
        <v>29</v>
      </c>
      <c r="M1136" t="s">
        <v>2198</v>
      </c>
      <c r="N1136" t="s">
        <v>23</v>
      </c>
      <c r="U1136" t="s">
        <v>163</v>
      </c>
    </row>
    <row r="1137" spans="1:21" x14ac:dyDescent="0.25">
      <c r="A1137">
        <v>1160</v>
      </c>
      <c r="B1137" t="s">
        <v>3862</v>
      </c>
      <c r="C1137">
        <v>39</v>
      </c>
      <c r="D1137" t="s">
        <v>15</v>
      </c>
      <c r="E1137" t="s">
        <v>237</v>
      </c>
      <c r="F1137" t="s">
        <v>3596</v>
      </c>
      <c r="G1137">
        <v>30</v>
      </c>
      <c r="H1137">
        <v>2015</v>
      </c>
      <c r="I1137" t="s">
        <v>3863</v>
      </c>
      <c r="J1137" t="s">
        <v>3864</v>
      </c>
      <c r="K1137" t="s">
        <v>1655</v>
      </c>
      <c r="L1137" t="s">
        <v>29</v>
      </c>
      <c r="M1137" t="s">
        <v>3865</v>
      </c>
      <c r="N1137" t="s">
        <v>237</v>
      </c>
      <c r="U1137" t="s">
        <v>1655</v>
      </c>
    </row>
    <row r="1138" spans="1:21" x14ac:dyDescent="0.25">
      <c r="A1138">
        <v>1161</v>
      </c>
      <c r="B1138" t="s">
        <v>3866</v>
      </c>
      <c r="C1138">
        <v>25</v>
      </c>
      <c r="D1138" t="s">
        <v>15</v>
      </c>
      <c r="E1138" t="s">
        <v>16</v>
      </c>
      <c r="F1138" t="s">
        <v>2049</v>
      </c>
      <c r="G1138">
        <v>10</v>
      </c>
      <c r="H1138">
        <v>2015</v>
      </c>
      <c r="I1138" t="s">
        <v>3867</v>
      </c>
      <c r="J1138" t="s">
        <v>1337</v>
      </c>
      <c r="K1138" t="s">
        <v>106</v>
      </c>
      <c r="L1138" t="s">
        <v>29</v>
      </c>
      <c r="M1138" t="s">
        <v>1338</v>
      </c>
      <c r="N1138" t="s">
        <v>31</v>
      </c>
      <c r="U1138" t="s">
        <v>106</v>
      </c>
    </row>
    <row r="1139" spans="1:21" x14ac:dyDescent="0.25">
      <c r="A1139">
        <v>1162</v>
      </c>
      <c r="B1139" t="s">
        <v>3868</v>
      </c>
      <c r="C1139">
        <v>38</v>
      </c>
      <c r="D1139" t="s">
        <v>15</v>
      </c>
      <c r="E1139" t="s">
        <v>45</v>
      </c>
      <c r="F1139" t="s">
        <v>3596</v>
      </c>
      <c r="G1139">
        <v>26</v>
      </c>
      <c r="H1139">
        <v>2015</v>
      </c>
      <c r="I1139" t="s">
        <v>3869</v>
      </c>
      <c r="J1139" t="s">
        <v>1981</v>
      </c>
      <c r="K1139" t="s">
        <v>335</v>
      </c>
      <c r="L1139" t="s">
        <v>29</v>
      </c>
      <c r="M1139" t="s">
        <v>3870</v>
      </c>
      <c r="N1139" t="s">
        <v>31</v>
      </c>
      <c r="U1139" t="s">
        <v>335</v>
      </c>
    </row>
    <row r="1140" spans="1:21" x14ac:dyDescent="0.25">
      <c r="A1140">
        <v>1163</v>
      </c>
      <c r="B1140" t="s">
        <v>3871</v>
      </c>
      <c r="C1140">
        <v>21</v>
      </c>
      <c r="D1140" t="s">
        <v>15</v>
      </c>
      <c r="E1140" t="s">
        <v>237</v>
      </c>
      <c r="F1140" t="s">
        <v>3596</v>
      </c>
      <c r="G1140">
        <v>4</v>
      </c>
      <c r="H1140">
        <v>2015</v>
      </c>
      <c r="I1140" t="s">
        <v>3872</v>
      </c>
      <c r="J1140" t="s">
        <v>73</v>
      </c>
      <c r="K1140" t="s">
        <v>74</v>
      </c>
      <c r="L1140" t="s">
        <v>29</v>
      </c>
      <c r="M1140" t="s">
        <v>3873</v>
      </c>
      <c r="N1140" t="s">
        <v>31</v>
      </c>
      <c r="U1140" t="s">
        <v>74</v>
      </c>
    </row>
    <row r="1141" spans="1:21" x14ac:dyDescent="0.25">
      <c r="A1141">
        <v>1164</v>
      </c>
      <c r="B1141" t="s">
        <v>3874</v>
      </c>
      <c r="C1141">
        <v>35</v>
      </c>
      <c r="D1141" t="s">
        <v>15</v>
      </c>
      <c r="E1141" t="s">
        <v>16</v>
      </c>
      <c r="F1141" t="s">
        <v>3596</v>
      </c>
      <c r="G1141">
        <v>20</v>
      </c>
      <c r="H1141">
        <v>2015</v>
      </c>
      <c r="I1141" t="s">
        <v>3875</v>
      </c>
      <c r="J1141" t="s">
        <v>3876</v>
      </c>
      <c r="K1141" t="s">
        <v>805</v>
      </c>
      <c r="L1141" t="s">
        <v>84</v>
      </c>
      <c r="M1141" t="s">
        <v>806</v>
      </c>
      <c r="N1141" t="s">
        <v>31</v>
      </c>
      <c r="U1141" t="s">
        <v>805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L37"/>
  <sheetViews>
    <sheetView workbookViewId="0">
      <selection activeCell="B20" sqref="B20:B22"/>
    </sheetView>
  </sheetViews>
  <sheetFormatPr defaultRowHeight="15" x14ac:dyDescent="0.25"/>
  <cols>
    <col min="22" max="22" width="12" bestFit="1" customWidth="1"/>
  </cols>
  <sheetData>
    <row r="1" spans="1:9" x14ac:dyDescent="0.25">
      <c r="A1" t="s">
        <v>3885</v>
      </c>
      <c r="B1">
        <v>1.0212014737300141</v>
      </c>
    </row>
    <row r="2" spans="1:9" x14ac:dyDescent="0.25">
      <c r="A2" t="s">
        <v>3886</v>
      </c>
      <c r="B2">
        <v>0.56261674037548992</v>
      </c>
      <c r="E2" t="s">
        <v>3892</v>
      </c>
      <c r="F2">
        <f>B1/B2</f>
        <v>1.8150925851379132</v>
      </c>
    </row>
    <row r="3" spans="1:9" x14ac:dyDescent="0.25">
      <c r="E3" t="s">
        <v>3887</v>
      </c>
      <c r="F3">
        <f ca="1">SUM(E6:E16)</f>
        <v>-89.771523293870132</v>
      </c>
    </row>
    <row r="4" spans="1:9" x14ac:dyDescent="0.25">
      <c r="B4">
        <v>11</v>
      </c>
    </row>
    <row r="5" spans="1:9" x14ac:dyDescent="0.25">
      <c r="A5" t="s">
        <v>3878</v>
      </c>
      <c r="B5" t="s">
        <v>3879</v>
      </c>
      <c r="C5" t="s">
        <v>3880</v>
      </c>
      <c r="F5" s="1" t="s">
        <v>3881</v>
      </c>
      <c r="G5" s="1" t="s">
        <v>3882</v>
      </c>
    </row>
    <row r="6" spans="1:9" x14ac:dyDescent="0.25">
      <c r="A6">
        <v>0</v>
      </c>
      <c r="B6">
        <f ca="1">COUNTIF(INDIRECT("'Processed Data'!B" &amp; $B$4):INDIRECT("'Processed Data'!AZ" &amp; $B$4),"="&amp;A6)</f>
        <v>17</v>
      </c>
      <c r="C6">
        <f>(B2/(B2+1))^B1</f>
        <v>0.35233384199912077</v>
      </c>
      <c r="E6">
        <f ca="1">B6*LN(C6)</f>
        <v>-17.733994347273935</v>
      </c>
      <c r="F6">
        <f ca="1">$B$18*C6</f>
        <v>17.969025941955159</v>
      </c>
      <c r="G6">
        <f ca="1">((B6-F6)^2/F6)</f>
        <v>5.2257216346358777E-2</v>
      </c>
      <c r="H6" s="1" t="s">
        <v>3882</v>
      </c>
      <c r="I6">
        <f ca="1">SUM(G6:G16)</f>
        <v>6.611939582243135</v>
      </c>
    </row>
    <row r="7" spans="1:9" x14ac:dyDescent="0.25">
      <c r="A7">
        <v>1</v>
      </c>
      <c r="B7">
        <f ca="1">COUNTIF(INDIRECT("'Processed Data'!B" &amp; $B$4):INDIRECT("'Processed Data'!AZ" &amp; $B$4),"="&amp;A7)</f>
        <v>13</v>
      </c>
      <c r="C7">
        <f>($B$1+A7-1)/(A7*($B$2+1)) * C6</f>
        <v>0.23025725336079575</v>
      </c>
      <c r="E7">
        <f ca="1">B7*LN(C7)</f>
        <v>-19.091255329029519</v>
      </c>
      <c r="F7">
        <f ca="1">$B$18*C7</f>
        <v>11.743119921400583</v>
      </c>
      <c r="G7">
        <f ca="1">((B7-F7)^2/F7)</f>
        <v>0.13452536826275244</v>
      </c>
      <c r="H7" s="1" t="s">
        <v>3883</v>
      </c>
      <c r="I7">
        <f>COUNT(A6:A16)-3</f>
        <v>7</v>
      </c>
    </row>
    <row r="8" spans="1:9" x14ac:dyDescent="0.25">
      <c r="A8">
        <v>2</v>
      </c>
      <c r="B8">
        <f ca="1">COUNTIF(INDIRECT("'Processed Data'!B" &amp; $B$4):INDIRECT("'Processed Data'!AZ" &amp; $B$4),"="&amp;A8)</f>
        <v>8</v>
      </c>
      <c r="C8">
        <f>($B$1+A8-1)/(A8*($B$2+1)) * C7</f>
        <v>0.14891568988248291</v>
      </c>
      <c r="E8">
        <f ca="1">B8*LN(C8)</f>
        <v>-15.234999783194112</v>
      </c>
      <c r="F8">
        <f ca="1">$B$18*C8</f>
        <v>7.5947001840066282</v>
      </c>
      <c r="G8">
        <f ca="1">((B8-F8)^2/F8)</f>
        <v>2.1629285799877433E-2</v>
      </c>
      <c r="H8" s="1" t="s">
        <v>3884</v>
      </c>
      <c r="I8">
        <f ca="1">_xlfn.CHISQ.DIST.RT(I6,I7)</f>
        <v>0.47037014624116069</v>
      </c>
    </row>
    <row r="9" spans="1:9" x14ac:dyDescent="0.25">
      <c r="A9">
        <v>3</v>
      </c>
      <c r="B9">
        <f ca="1">COUNTIF(INDIRECT("'Processed Data'!B" &amp; $B$4):INDIRECT("'Processed Data'!AZ" &amp; $B$4),"="&amp;A9)</f>
        <v>6</v>
      </c>
      <c r="C9">
        <f>($B$1+A9-1)/(A9*($B$2+1)) * C8</f>
        <v>9.5972413902415399E-2</v>
      </c>
      <c r="E9">
        <f ca="1">B9*LN(C9)</f>
        <v>-14.062166903951312</v>
      </c>
      <c r="F9">
        <f ca="1">$B$18*C9</f>
        <v>4.8945931090231856</v>
      </c>
      <c r="G9">
        <f ca="1">((B9-F9)^2/F9)</f>
        <v>0.24964779858133837</v>
      </c>
    </row>
    <row r="10" spans="1:9" x14ac:dyDescent="0.25">
      <c r="A10">
        <v>4</v>
      </c>
      <c r="B10">
        <f ca="1">COUNTIF(INDIRECT("'Processed Data'!B" &amp; $B$4):INDIRECT("'Processed Data'!AZ" &amp; $B$4),"="&amp;A10)</f>
        <v>3</v>
      </c>
      <c r="C10">
        <f>($B$1+A10-1)/(A10*($B$2+1)) * C9</f>
        <v>6.1743292876966699E-2</v>
      </c>
      <c r="E10">
        <f ca="1">B10*LN(C10)</f>
        <v>-8.3543097802512065</v>
      </c>
      <c r="F10">
        <f ca="1">$B$18*C10</f>
        <v>3.1489079367253017</v>
      </c>
      <c r="G10">
        <f ca="1">((B10-F10)^2/F10)</f>
        <v>7.0416709746191544E-3</v>
      </c>
    </row>
    <row r="11" spans="1:9" x14ac:dyDescent="0.25">
      <c r="A11">
        <v>5</v>
      </c>
      <c r="B11">
        <f ca="1">COUNTIF(INDIRECT("'Processed Data'!B" &amp; $B$4):INDIRECT("'Processed Data'!AZ" &amp; $B$4),"="&amp;A11)</f>
        <v>2</v>
      </c>
      <c r="C11">
        <f>($B$1+A11-1)/(A11*($B$2+1)) * C10</f>
        <v>3.9680301020232414E-2</v>
      </c>
      <c r="E11">
        <f ca="1">B11*LN(C11)</f>
        <v>-6.4538008207977331</v>
      </c>
      <c r="F11">
        <f ca="1">$B$18*C11</f>
        <v>2.023695352031853</v>
      </c>
      <c r="G11">
        <f ca="1">((B11-F11)^2/F11)</f>
        <v>2.7744774298646689E-4</v>
      </c>
    </row>
    <row r="12" spans="1:9" x14ac:dyDescent="0.25">
      <c r="A12">
        <v>6</v>
      </c>
      <c r="B12">
        <f ca="1">COUNTIF(INDIRECT("'Processed Data'!B" &amp; $B$4):INDIRECT("'Processed Data'!AZ" &amp; $B$4),"="&amp;A12)</f>
        <v>0</v>
      </c>
      <c r="C12">
        <f>($B$1+A12-1)/(A12*($B$2+1)) * C11</f>
        <v>2.5483225328353367E-2</v>
      </c>
      <c r="E12">
        <f ca="1">B12*LN(C12)</f>
        <v>0</v>
      </c>
      <c r="F12">
        <f ca="1">$B$18*C12</f>
        <v>1.2996444917460217</v>
      </c>
      <c r="G12">
        <f ca="1">((B12-F12)^2/F12)</f>
        <v>1.2996444917460217</v>
      </c>
    </row>
    <row r="13" spans="1:9" x14ac:dyDescent="0.25">
      <c r="A13">
        <v>7</v>
      </c>
      <c r="B13">
        <f ca="1">COUNTIF(INDIRECT("'Processed Data'!B" &amp; $B$4):INDIRECT("'Processed Data'!AZ" &amp; $B$4),"="&amp;A13)</f>
        <v>0</v>
      </c>
      <c r="C13">
        <f>($B$1+A13-1)/(A13*($B$2+1)) * C12</f>
        <v>1.6357439288283124E-2</v>
      </c>
      <c r="E13">
        <f ca="1">B13*LN(C13)</f>
        <v>0</v>
      </c>
      <c r="F13">
        <f ca="1">$B$18*C13</f>
        <v>0.83422940370243936</v>
      </c>
      <c r="G13">
        <f ca="1">((B13-F13)^2/F13)</f>
        <v>0.83422940370243936</v>
      </c>
    </row>
    <row r="14" spans="1:9" x14ac:dyDescent="0.25">
      <c r="A14">
        <v>8</v>
      </c>
      <c r="B14">
        <f ca="1">COUNTIF(INDIRECT("'Processed Data'!B" &amp; $B$4):INDIRECT("'Processed Data'!AZ" &amp; $B$4),"="&amp;A14)</f>
        <v>0</v>
      </c>
      <c r="C14">
        <f>($B$1+A14-1)/(A14*($B$2+1)) * C13</f>
        <v>1.0495721114418748E-2</v>
      </c>
      <c r="E14">
        <f ca="1">B14*LN(C14)</f>
        <v>0</v>
      </c>
      <c r="F14">
        <f ca="1">$B$18*C14</f>
        <v>0.53528177683535616</v>
      </c>
      <c r="G14">
        <f ca="1">((B14-F14)^2/F14)</f>
        <v>0.53528177683535616</v>
      </c>
    </row>
    <row r="15" spans="1:9" x14ac:dyDescent="0.25">
      <c r="A15">
        <v>9</v>
      </c>
      <c r="B15">
        <f ca="1">COUNTIF(INDIRECT("'Processed Data'!B" &amp; $B$4):INDIRECT("'Processed Data'!AZ" &amp; $B$4),"="&amp;A15)</f>
        <v>0</v>
      </c>
      <c r="C15">
        <f>($B$1+A15-1)/(A15*($B$2+1)) * C14</f>
        <v>6.7325824787480438E-3</v>
      </c>
      <c r="E15">
        <f ca="1">B15*LN(C15)</f>
        <v>0</v>
      </c>
      <c r="F15">
        <f ca="1">$B$18*C15</f>
        <v>0.34336170641615021</v>
      </c>
      <c r="G15">
        <f ca="1">((B15-F15)^2/F15)</f>
        <v>0.34336170641615021</v>
      </c>
    </row>
    <row r="16" spans="1:9" x14ac:dyDescent="0.25">
      <c r="A16" s="2" t="s">
        <v>3891</v>
      </c>
      <c r="B16">
        <f ca="1">COUNTIF(INDIRECT("'Processed Data'!B" &amp; $B$4):INDIRECT("'Processed Data'!AZ" &amp; $B$4),"&gt;="&amp;A15+1)</f>
        <v>2</v>
      </c>
      <c r="C16">
        <f>1-SUM(C6:C15)</f>
        <v>1.2028238748182707E-2</v>
      </c>
      <c r="E16">
        <f ca="1">B16*LN(C16)</f>
        <v>-8.8409963293722953</v>
      </c>
      <c r="F16">
        <f ca="1">$B$18*C16</f>
        <v>0.61344017615731805</v>
      </c>
      <c r="G16">
        <f ca="1">((B16-F16)^2/F16)</f>
        <v>3.1340434158352348</v>
      </c>
    </row>
    <row r="18" spans="1:12" x14ac:dyDescent="0.25">
      <c r="B18">
        <f ca="1">SUM(B6:B16)</f>
        <v>51</v>
      </c>
    </row>
    <row r="20" spans="1:12" x14ac:dyDescent="0.25">
      <c r="A20" t="s">
        <v>3885</v>
      </c>
      <c r="B20">
        <v>1.0214336763619423</v>
      </c>
    </row>
    <row r="21" spans="1:12" x14ac:dyDescent="0.25">
      <c r="A21" t="s">
        <v>3886</v>
      </c>
      <c r="B21">
        <v>0.56269132656036547</v>
      </c>
      <c r="E21" t="s">
        <v>3892</v>
      </c>
      <c r="F21">
        <f>B20/B21</f>
        <v>1.8152646542568716</v>
      </c>
    </row>
    <row r="22" spans="1:12" x14ac:dyDescent="0.25">
      <c r="A22" t="s">
        <v>3888</v>
      </c>
      <c r="B22">
        <v>1.0000000000000286E-4</v>
      </c>
      <c r="E22" t="s">
        <v>3887</v>
      </c>
      <c r="F22">
        <f ca="1">SUM(E25:E35)</f>
        <v>-89.771798414573738</v>
      </c>
    </row>
    <row r="24" spans="1:12" x14ac:dyDescent="0.25">
      <c r="A24" t="s">
        <v>3878</v>
      </c>
      <c r="B24" t="s">
        <v>3879</v>
      </c>
      <c r="C24" t="s">
        <v>3880</v>
      </c>
      <c r="D24" t="s">
        <v>3889</v>
      </c>
      <c r="F24" s="1" t="s">
        <v>3881</v>
      </c>
      <c r="G24" s="1" t="s">
        <v>3882</v>
      </c>
    </row>
    <row r="25" spans="1:12" x14ac:dyDescent="0.25">
      <c r="A25">
        <v>0</v>
      </c>
      <c r="B25">
        <f ca="1">COUNTIF(INDIRECT("'Processed Data'!B" &amp; $B$4):INDIRECT("'Processed Data'!AZ" &amp; $B$4),"="&amp;A25)</f>
        <v>17</v>
      </c>
      <c r="C25">
        <f>(B21/(B21+1))^B20</f>
        <v>0.35228080208837337</v>
      </c>
      <c r="D25">
        <f>B22+(1-B22)*C25</f>
        <v>0.35234557400816452</v>
      </c>
      <c r="E25">
        <f ca="1">B25*LN(D25)</f>
        <v>-17.733428290853865</v>
      </c>
      <c r="F25">
        <f ca="1">$B$37*D25</f>
        <v>17.96962427441639</v>
      </c>
      <c r="G25">
        <f ca="1">((B25-F25)^2/F25)</f>
        <v>5.2320027351715155E-2</v>
      </c>
      <c r="H25" s="1" t="s">
        <v>3882</v>
      </c>
      <c r="I25">
        <f ca="1">SUM(G25:G35)</f>
        <v>6.6128023054170217</v>
      </c>
      <c r="K25" t="s">
        <v>3890</v>
      </c>
      <c r="L25">
        <f ca="1">ABS(2*(F22-F3))</f>
        <v>5.5024140721116055E-4</v>
      </c>
    </row>
    <row r="26" spans="1:12" x14ac:dyDescent="0.25">
      <c r="A26">
        <v>1</v>
      </c>
      <c r="B26">
        <f ca="1">COUNTIF(INDIRECT("'Processed Data'!B" &amp; $B$4):INDIRECT("'Processed Data'!AZ" &amp; $B$4),"="&amp;A26)</f>
        <v>13</v>
      </c>
      <c r="C26">
        <f>($B$20+A26-1)/(A26*($B$21+1)) * C25</f>
        <v>0.23026394827498334</v>
      </c>
      <c r="D26">
        <f>(1-$B$22)*C26</f>
        <v>0.23024092188015585</v>
      </c>
      <c r="E26">
        <f t="shared" ref="E26:E35" ca="1" si="0">B26*LN(D26)</f>
        <v>-19.092177414109646</v>
      </c>
      <c r="F26">
        <f ca="1">$B$37*D26</f>
        <v>11.742287015887948</v>
      </c>
      <c r="G26">
        <f ca="1">((B26-F26)^2/F26)</f>
        <v>0.13471327589452764</v>
      </c>
      <c r="H26" s="1" t="s">
        <v>3883</v>
      </c>
      <c r="I26">
        <f>COUNT(A25:A37)-4</f>
        <v>6</v>
      </c>
      <c r="K26" t="s">
        <v>3883</v>
      </c>
      <c r="L26">
        <v>1</v>
      </c>
    </row>
    <row r="27" spans="1:12" x14ac:dyDescent="0.25">
      <c r="A27">
        <v>2</v>
      </c>
      <c r="B27">
        <f ca="1">COUNTIF(INDIRECT("'Processed Data'!B" &amp; $B$4):INDIRECT("'Processed Data'!AZ" &amp; $B$4),"="&amp;A27)</f>
        <v>8</v>
      </c>
      <c r="C27">
        <f>($B$20+A27-1)/(A27*($B$21+1)) * C26</f>
        <v>0.14893001950668192</v>
      </c>
      <c r="D27">
        <f>(1-$B$22)*C27</f>
        <v>0.14891512650473124</v>
      </c>
      <c r="E27">
        <f t="shared" ca="1" si="0"/>
        <v>-15.235030048846726</v>
      </c>
      <c r="F27">
        <f ca="1">$B$37*D27</f>
        <v>7.5946714517412932</v>
      </c>
      <c r="G27">
        <f ca="1">((B27-F27)^2/F27)</f>
        <v>2.1632434408448621E-2</v>
      </c>
      <c r="H27" s="1" t="s">
        <v>3884</v>
      </c>
      <c r="I27">
        <f ca="1">_xlfn.CHISQ.DIST.RT(I25,I26)</f>
        <v>0.35814255130302286</v>
      </c>
      <c r="K27" t="s">
        <v>3884</v>
      </c>
      <c r="L27">
        <f ca="1">_xlfn.CHISQ.DIST.RT(L25,L26)</f>
        <v>0.98128555854969379</v>
      </c>
    </row>
    <row r="28" spans="1:12" x14ac:dyDescent="0.25">
      <c r="A28">
        <v>3</v>
      </c>
      <c r="B28">
        <f ca="1">COUNTIF(INDIRECT("'Processed Data'!B" &amp; $B$4):INDIRECT("'Processed Data'!AZ" &amp; $B$4),"="&amp;A28)</f>
        <v>6</v>
      </c>
      <c r="C28">
        <f>($B$20+A28-1)/(A28*($B$21+1)) * C27</f>
        <v>9.5984444424091514E-2</v>
      </c>
      <c r="D28">
        <f>(1-$B$22)*C28</f>
        <v>9.5974845979649101E-2</v>
      </c>
      <c r="E28">
        <f t="shared" ca="1" si="0"/>
        <v>-14.062014857358808</v>
      </c>
      <c r="F28">
        <f ca="1">$B$37*D28</f>
        <v>4.8947171449621045</v>
      </c>
      <c r="G28">
        <f ca="1">((B28-F28)^2/F28)</f>
        <v>0.24958545171463214</v>
      </c>
    </row>
    <row r="29" spans="1:12" x14ac:dyDescent="0.25">
      <c r="A29">
        <v>4</v>
      </c>
      <c r="B29">
        <f ca="1">COUNTIF(INDIRECT("'Processed Data'!B" &amp; $B$4):INDIRECT("'Processed Data'!AZ" &amp; $B$4),"="&amp;A29)</f>
        <v>3</v>
      </c>
      <c r="C29">
        <f>($B$20+A29-1)/(A29*($B$21+1)) * C28</f>
        <v>6.1751650926409329E-2</v>
      </c>
      <c r="D29">
        <f>(1-$B$22)*C29</f>
        <v>6.1745475761316691E-2</v>
      </c>
      <c r="E29">
        <f t="shared" ca="1" si="0"/>
        <v>-8.3542037195442642</v>
      </c>
      <c r="F29">
        <f ca="1">$B$37*D29</f>
        <v>3.1490192638271512</v>
      </c>
      <c r="G29">
        <f ca="1">((B29-F29)^2/F29)</f>
        <v>7.051954634471563E-3</v>
      </c>
    </row>
    <row r="30" spans="1:12" x14ac:dyDescent="0.25">
      <c r="A30">
        <v>5</v>
      </c>
      <c r="B30">
        <f ca="1">COUNTIF(INDIRECT("'Processed Data'!B" &amp; $B$4):INDIRECT("'Processed Data'!AZ" &amp; $B$4),"="&amp;A30)</f>
        <v>2</v>
      </c>
      <c r="C30">
        <f>($B$20+A30-1)/(A30*($B$21+1)) * C29</f>
        <v>3.968561343657534E-2</v>
      </c>
      <c r="D30">
        <f>(1-$B$22)*C30</f>
        <v>3.9681644875231681E-2</v>
      </c>
      <c r="E30">
        <f t="shared" ca="1" si="0"/>
        <v>-6.4537330878315498</v>
      </c>
      <c r="F30">
        <f ca="1">$B$37*D30</f>
        <v>2.0237638886368159</v>
      </c>
      <c r="G30">
        <f ca="1">((B30-F30)^2/F30)</f>
        <v>2.7904559732181892E-4</v>
      </c>
    </row>
    <row r="31" spans="1:12" x14ac:dyDescent="0.25">
      <c r="A31">
        <v>6</v>
      </c>
      <c r="B31">
        <f ca="1">COUNTIF(INDIRECT("'Processed Data'!B" &amp; $B$4):INDIRECT("'Processed Data'!AZ" &amp; $B$4),"="&amp;A31)</f>
        <v>0</v>
      </c>
      <c r="C31">
        <f>($B$20+A31-1)/(A31*($B$21+1)) * C30</f>
        <v>2.5486403398259954E-2</v>
      </c>
      <c r="D31">
        <f>(1-$B$22)*C31</f>
        <v>2.548385475792013E-2</v>
      </c>
      <c r="E31">
        <f t="shared" ca="1" si="0"/>
        <v>0</v>
      </c>
      <c r="F31">
        <f ca="1">$B$37*D31</f>
        <v>1.2996765926539267</v>
      </c>
      <c r="G31">
        <f ca="1">((B31-F31)^2/F31)</f>
        <v>1.2996765926539267</v>
      </c>
    </row>
    <row r="32" spans="1:12" x14ac:dyDescent="0.25">
      <c r="A32">
        <v>7</v>
      </c>
      <c r="B32">
        <f ca="1">COUNTIF(INDIRECT("'Processed Data'!B" &amp; $B$4):INDIRECT("'Processed Data'!AZ" &amp; $B$4),"="&amp;A32)</f>
        <v>0</v>
      </c>
      <c r="C32">
        <f>($B$20+A32-1)/(A32*($B$21+1)) * C31</f>
        <v>1.635923944327294E-2</v>
      </c>
      <c r="D32">
        <f>(1-$B$22)*C32</f>
        <v>1.6357603519328613E-2</v>
      </c>
      <c r="E32">
        <f t="shared" ca="1" si="0"/>
        <v>0</v>
      </c>
      <c r="F32">
        <f ca="1">$B$37*D32</f>
        <v>0.83423777948575928</v>
      </c>
      <c r="G32">
        <f ca="1">((B32-F32)^2/F32)</f>
        <v>0.83423777948575928</v>
      </c>
    </row>
    <row r="33" spans="1:7" x14ac:dyDescent="0.25">
      <c r="A33">
        <v>8</v>
      </c>
      <c r="B33">
        <f ca="1">COUNTIF(INDIRECT("'Processed Data'!B" &amp; $B$4):INDIRECT("'Processed Data'!AZ" &amp; $B$4),"="&amp;A33)</f>
        <v>0</v>
      </c>
      <c r="C33">
        <f>($B$20+A33-1)/(A33*($B$21+1)) * C32</f>
        <v>1.0496679027359171E-2</v>
      </c>
      <c r="D33">
        <f>(1-$B$22)*C33</f>
        <v>1.0495629359456434E-2</v>
      </c>
      <c r="E33">
        <f t="shared" ca="1" si="0"/>
        <v>0</v>
      </c>
      <c r="F33">
        <f ca="1">$B$37*D33</f>
        <v>0.53527709733227813</v>
      </c>
      <c r="G33">
        <f ca="1">((B33-F33)^2/F33)</f>
        <v>0.53527709733227813</v>
      </c>
    </row>
    <row r="34" spans="1:7" x14ac:dyDescent="0.25">
      <c r="A34">
        <v>9</v>
      </c>
      <c r="B34">
        <f ca="1">COUNTIF(INDIRECT("'Processed Data'!B" &amp; $B$4):INDIRECT("'Processed Data'!AZ" &amp; $B$4),"="&amp;A34)</f>
        <v>0</v>
      </c>
      <c r="C34">
        <f>($B$20+A34-1)/(A34*($B$21+1)) * C33</f>
        <v>6.7330488723659687E-3</v>
      </c>
      <c r="D34">
        <f>(1-$B$22)*C34</f>
        <v>6.7323755674787321E-3</v>
      </c>
      <c r="E34">
        <f t="shared" ca="1" si="0"/>
        <v>0</v>
      </c>
      <c r="F34">
        <f ca="1">$B$37*D34</f>
        <v>0.34335115394141535</v>
      </c>
      <c r="G34">
        <f ca="1">((B34-F34)^2/F34)</f>
        <v>0.34335115394141535</v>
      </c>
    </row>
    <row r="35" spans="1:7" x14ac:dyDescent="0.25">
      <c r="A35" s="2" t="s">
        <v>3891</v>
      </c>
      <c r="B35">
        <f ca="1">COUNTIF(INDIRECT("'Processed Data'!B" &amp; $B$4):INDIRECT("'Processed Data'!AZ" &amp; $B$4),"&gt;="&amp;A34+1)</f>
        <v>2</v>
      </c>
      <c r="C35">
        <f>1-SUM(C25:C34)</f>
        <v>1.2028150601627319E-2</v>
      </c>
      <c r="D35">
        <f>(1-$B$22)*C35</f>
        <v>1.2026947786567157E-2</v>
      </c>
      <c r="E35">
        <f t="shared" ca="1" si="0"/>
        <v>-8.841210996028888</v>
      </c>
      <c r="F35">
        <f ca="1">$B$37*D35</f>
        <v>0.61337433711492495</v>
      </c>
      <c r="G35">
        <f ca="1">((B35-F35)^2/F35)</f>
        <v>3.1346774924025249</v>
      </c>
    </row>
    <row r="37" spans="1:7" x14ac:dyDescent="0.25">
      <c r="B37">
        <f ca="1">SUM(B25:B35)</f>
        <v>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37"/>
  <sheetViews>
    <sheetView workbookViewId="0">
      <selection activeCell="B20" sqref="B20:B22"/>
    </sheetView>
  </sheetViews>
  <sheetFormatPr defaultRowHeight="15" x14ac:dyDescent="0.25"/>
  <cols>
    <col min="22" max="22" width="12" bestFit="1" customWidth="1"/>
  </cols>
  <sheetData>
    <row r="1" spans="1:9" x14ac:dyDescent="0.25">
      <c r="A1" t="s">
        <v>3885</v>
      </c>
      <c r="B1">
        <v>1.2767459701950128</v>
      </c>
    </row>
    <row r="2" spans="1:9" x14ac:dyDescent="0.25">
      <c r="A2" t="s">
        <v>3886</v>
      </c>
      <c r="B2">
        <v>0.75370024055343798</v>
      </c>
      <c r="E2" t="s">
        <v>3892</v>
      </c>
      <c r="F2">
        <f>B1/B2</f>
        <v>1.6939704958267032</v>
      </c>
    </row>
    <row r="3" spans="1:9" x14ac:dyDescent="0.25">
      <c r="E3" t="s">
        <v>3887</v>
      </c>
      <c r="F3">
        <f ca="1">SUM(E6:E16)</f>
        <v>-88.779351563127946</v>
      </c>
    </row>
    <row r="4" spans="1:9" x14ac:dyDescent="0.25">
      <c r="B4">
        <v>12</v>
      </c>
    </row>
    <row r="5" spans="1:9" x14ac:dyDescent="0.25">
      <c r="A5" t="s">
        <v>3878</v>
      </c>
      <c r="B5" t="s">
        <v>3879</v>
      </c>
      <c r="C5" t="s">
        <v>3880</v>
      </c>
      <c r="F5" s="1" t="s">
        <v>3881</v>
      </c>
      <c r="G5" s="1" t="s">
        <v>3882</v>
      </c>
    </row>
    <row r="6" spans="1:9" x14ac:dyDescent="0.25">
      <c r="A6">
        <v>0</v>
      </c>
      <c r="B6">
        <f ca="1">COUNTIF(INDIRECT("'Processed Data'!B" &amp; $B$4):INDIRECT("'Processed Data'!AZ" &amp; $B$4),"="&amp;A6)</f>
        <v>16</v>
      </c>
      <c r="C6">
        <f>(B2/(B2+1))^B1</f>
        <v>0.34020825819514333</v>
      </c>
      <c r="E6">
        <f ca="1">B6*LN(C6)</f>
        <v>-17.2511571965582</v>
      </c>
      <c r="F6">
        <f ca="1">$B$18*C6</f>
        <v>17.350621167952308</v>
      </c>
      <c r="G6">
        <f ca="1">((B6-F6)^2/F6)</f>
        <v>0.10513615170678894</v>
      </c>
      <c r="H6" s="1" t="s">
        <v>3882</v>
      </c>
      <c r="I6">
        <f ca="1">SUM(G6:G16)</f>
        <v>5.7184194280856229</v>
      </c>
    </row>
    <row r="7" spans="1:9" x14ac:dyDescent="0.25">
      <c r="A7">
        <v>1</v>
      </c>
      <c r="B7">
        <f ca="1">COUNTIF(INDIRECT("'Processed Data'!B" &amp; $B$4):INDIRECT("'Processed Data'!AZ" &amp; $B$4),"="&amp;A7)</f>
        <v>15</v>
      </c>
      <c r="C7">
        <f>($B$1+A7-1)/(A7*($B$2+1)) * C6</f>
        <v>0.24768173752467368</v>
      </c>
      <c r="E7">
        <f ca="1">B7*LN(C7)</f>
        <v>-20.934160101084494</v>
      </c>
      <c r="F7">
        <f ca="1">$B$18*C7</f>
        <v>12.631768613758357</v>
      </c>
      <c r="G7">
        <f ca="1">((B7-F7)^2/F7)</f>
        <v>0.44400115852908251</v>
      </c>
      <c r="H7" s="1" t="s">
        <v>3883</v>
      </c>
      <c r="I7">
        <f>COUNT(A6:A16)-3</f>
        <v>7</v>
      </c>
    </row>
    <row r="8" spans="1:9" x14ac:dyDescent="0.25">
      <c r="A8">
        <v>2</v>
      </c>
      <c r="B8">
        <f ca="1">COUNTIF(INDIRECT("'Processed Data'!B" &amp; $B$4):INDIRECT("'Processed Data'!AZ" &amp; $B$4),"="&amp;A8)</f>
        <v>10</v>
      </c>
      <c r="C8">
        <f>($B$1+A8-1)/(A8*($B$2+1)) * C7</f>
        <v>0.16077673503147832</v>
      </c>
      <c r="E8">
        <f ca="1">B8*LN(C8)</f>
        <v>-18.277386153448742</v>
      </c>
      <c r="F8">
        <f ca="1">$B$18*C8</f>
        <v>8.1996134866053954</v>
      </c>
      <c r="G8">
        <f ca="1">((B8-F8)^2/F8)</f>
        <v>0.39531029150437469</v>
      </c>
      <c r="H8" s="1" t="s">
        <v>3884</v>
      </c>
      <c r="I8">
        <f ca="1">_xlfn.CHISQ.DIST.RT(I6,I7)</f>
        <v>0.57298552930674673</v>
      </c>
    </row>
    <row r="9" spans="1:9" x14ac:dyDescent="0.25">
      <c r="A9">
        <v>3</v>
      </c>
      <c r="B9">
        <f ca="1">COUNTIF(INDIRECT("'Processed Data'!B" &amp; $B$4):INDIRECT("'Processed Data'!AZ" &amp; $B$4),"="&amp;A9)</f>
        <v>2</v>
      </c>
      <c r="C9">
        <f>($B$1+A9-1)/(A9*($B$2+1)) * C8</f>
        <v>0.10013579790376091</v>
      </c>
      <c r="E9">
        <f ca="1">B9*LN(C9)</f>
        <v>-4.6024560703521322</v>
      </c>
      <c r="F9">
        <f ca="1">$B$18*C9</f>
        <v>5.1069256930918066</v>
      </c>
      <c r="G9">
        <f ca="1">((B9-F9)^2/F9)</f>
        <v>1.8901757813809006</v>
      </c>
    </row>
    <row r="10" spans="1:9" x14ac:dyDescent="0.25">
      <c r="A10">
        <v>4</v>
      </c>
      <c r="B10">
        <f ca="1">COUNTIF(INDIRECT("'Processed Data'!B" &amp; $B$4):INDIRECT("'Processed Data'!AZ" &amp; $B$4),"="&amp;A10)</f>
        <v>4</v>
      </c>
      <c r="C10">
        <f>($B$1+A10-1)/(A10*($B$2+1)) * C9</f>
        <v>6.1050252525200882E-2</v>
      </c>
      <c r="E10">
        <f ca="1">B10*LN(C10)</f>
        <v>-11.184231768268205</v>
      </c>
      <c r="F10">
        <f ca="1">$B$18*C10</f>
        <v>3.113562878785245</v>
      </c>
      <c r="G10">
        <f ca="1">((B10-F10)^2/F10)</f>
        <v>0.25237029103265463</v>
      </c>
    </row>
    <row r="11" spans="1:9" x14ac:dyDescent="0.25">
      <c r="A11">
        <v>5</v>
      </c>
      <c r="B11">
        <f ca="1">COUNTIF(INDIRECT("'Processed Data'!B" &amp; $B$4):INDIRECT("'Processed Data'!AZ" &amp; $B$4),"="&amp;A11)</f>
        <v>1</v>
      </c>
      <c r="C11">
        <f>($B$1+A11-1)/(A11*($B$2+1)) * C10</f>
        <v>3.6739080778146853E-2</v>
      </c>
      <c r="E11">
        <f ca="1">B11*LN(C11)</f>
        <v>-3.3039142191557627</v>
      </c>
      <c r="F11">
        <f ca="1">$B$18*C11</f>
        <v>1.8736931196854896</v>
      </c>
      <c r="G11">
        <f ca="1">((B11-F11)^2/F11)</f>
        <v>0.40739844714479939</v>
      </c>
    </row>
    <row r="12" spans="1:9" x14ac:dyDescent="0.25">
      <c r="A12">
        <v>6</v>
      </c>
      <c r="B12">
        <f ca="1">COUNTIF(INDIRECT("'Processed Data'!B" &amp; $B$4):INDIRECT("'Processed Data'!AZ" &amp; $B$4),"="&amp;A12)</f>
        <v>1</v>
      </c>
      <c r="C12">
        <f>($B$1+A12-1)/(A12*($B$2+1)) * C11</f>
        <v>2.1915744387243766E-2</v>
      </c>
      <c r="E12">
        <f ca="1">B12*LN(C12)</f>
        <v>-3.8205499786682093</v>
      </c>
      <c r="F12">
        <f ca="1">$B$18*C12</f>
        <v>1.117702963749432</v>
      </c>
      <c r="G12">
        <f ca="1">((B12-F12)^2/F12)</f>
        <v>1.2395053180252557E-2</v>
      </c>
    </row>
    <row r="13" spans="1:9" x14ac:dyDescent="0.25">
      <c r="A13">
        <v>7</v>
      </c>
      <c r="B13">
        <f ca="1">COUNTIF(INDIRECT("'Processed Data'!B" &amp; $B$4):INDIRECT("'Processed Data'!AZ" &amp; $B$4),"="&amp;A13)</f>
        <v>1</v>
      </c>
      <c r="C13">
        <f>($B$1+A13-1)/(A13*($B$2+1)) * C12</f>
        <v>1.2990923906077777E-2</v>
      </c>
      <c r="E13">
        <f ca="1">B13*LN(C13)</f>
        <v>-4.3435043264194748</v>
      </c>
      <c r="F13">
        <f ca="1">$B$18*C13</f>
        <v>0.66253711920996661</v>
      </c>
      <c r="G13">
        <f ca="1">((B13-F13)^2/F13)</f>
        <v>0.17188651414264061</v>
      </c>
    </row>
    <row r="14" spans="1:9" x14ac:dyDescent="0.25">
      <c r="A14">
        <v>8</v>
      </c>
      <c r="B14">
        <f ca="1">COUNTIF(INDIRECT("'Processed Data'!B" &amp; $B$4):INDIRECT("'Processed Data'!AZ" &amp; $B$4),"="&amp;A14)</f>
        <v>0</v>
      </c>
      <c r="C14">
        <f>($B$1+A14-1)/(A14*($B$2+1)) * C13</f>
        <v>7.6639791825830368E-3</v>
      </c>
      <c r="E14">
        <f ca="1">B14*LN(C14)</f>
        <v>0</v>
      </c>
      <c r="F14">
        <f ca="1">$B$18*C14</f>
        <v>0.39086293831173485</v>
      </c>
      <c r="G14">
        <f ca="1">((B14-F14)^2/F14)</f>
        <v>0.39086293831173485</v>
      </c>
    </row>
    <row r="15" spans="1:9" x14ac:dyDescent="0.25">
      <c r="A15">
        <v>9</v>
      </c>
      <c r="B15">
        <f ca="1">COUNTIF(INDIRECT("'Processed Data'!B" &amp; $B$4):INDIRECT("'Processed Data'!AZ" &amp; $B$4),"="&amp;A15)</f>
        <v>0</v>
      </c>
      <c r="C15">
        <f>($B$1+A15-1)/(A15*($B$2+1)) * C14</f>
        <v>4.5045572374221533E-3</v>
      </c>
      <c r="E15">
        <f ca="1">B15*LN(C15)</f>
        <v>0</v>
      </c>
      <c r="F15">
        <f ca="1">$B$18*C15</f>
        <v>0.22973241910852982</v>
      </c>
      <c r="G15">
        <f ca="1">((B15-F15)^2/F15)</f>
        <v>0.22973241910852982</v>
      </c>
    </row>
    <row r="16" spans="1:9" x14ac:dyDescent="0.25">
      <c r="A16" s="2" t="s">
        <v>3891</v>
      </c>
      <c r="B16">
        <f ca="1">COUNTIF(INDIRECT("'Processed Data'!B" &amp; $B$4):INDIRECT("'Processed Data'!AZ" &amp; $B$4),"&gt;="&amp;A15+1)</f>
        <v>1</v>
      </c>
      <c r="C16">
        <f>1-SUM(C6:C15)</f>
        <v>6.3329333282693412E-3</v>
      </c>
      <c r="E16">
        <f ca="1">B16*LN(C16)</f>
        <v>-5.0619917491727149</v>
      </c>
      <c r="F16">
        <f ca="1">$B$18*C16</f>
        <v>0.3229795997417364</v>
      </c>
      <c r="G16">
        <f ca="1">((B16-F16)^2/F16)</f>
        <v>1.4191503820438638</v>
      </c>
    </row>
    <row r="18" spans="1:12" x14ac:dyDescent="0.25">
      <c r="B18">
        <f ca="1">SUM(B6:B16)</f>
        <v>51</v>
      </c>
    </row>
    <row r="20" spans="1:12" x14ac:dyDescent="0.25">
      <c r="A20" t="s">
        <v>3885</v>
      </c>
      <c r="B20">
        <v>1.2770619222016122</v>
      </c>
    </row>
    <row r="21" spans="1:12" x14ac:dyDescent="0.25">
      <c r="A21" t="s">
        <v>3886</v>
      </c>
      <c r="B21">
        <v>0.75381771603350112</v>
      </c>
      <c r="E21" t="s">
        <v>3892</v>
      </c>
      <c r="F21">
        <f>B20/B21</f>
        <v>1.6941256421000022</v>
      </c>
    </row>
    <row r="22" spans="1:12" x14ac:dyDescent="0.25">
      <c r="A22" t="s">
        <v>3888</v>
      </c>
      <c r="B22">
        <v>1.0000000000000286E-4</v>
      </c>
      <c r="E22" t="s">
        <v>3887</v>
      </c>
      <c r="F22">
        <f ca="1">SUM(E25:E35)</f>
        <v>-88.779748681176159</v>
      </c>
    </row>
    <row r="24" spans="1:12" x14ac:dyDescent="0.25">
      <c r="A24" t="s">
        <v>3878</v>
      </c>
      <c r="B24" t="s">
        <v>3879</v>
      </c>
      <c r="C24" t="s">
        <v>3880</v>
      </c>
      <c r="D24" t="s">
        <v>3889</v>
      </c>
      <c r="F24" s="1" t="s">
        <v>3881</v>
      </c>
      <c r="G24" s="1" t="s">
        <v>3882</v>
      </c>
    </row>
    <row r="25" spans="1:12" x14ac:dyDescent="0.25">
      <c r="A25">
        <v>0</v>
      </c>
      <c r="B25">
        <f ca="1">COUNTIF(INDIRECT("'Processed Data'!B" &amp; $B$4):INDIRECT("'Processed Data'!AZ" &amp; $B$4),"="&amp;A25)</f>
        <v>16</v>
      </c>
      <c r="C25">
        <f>(B21/(B21+1))^B20</f>
        <v>0.34015609872241132</v>
      </c>
      <c r="D25">
        <f>B22+(1-B22)*C25</f>
        <v>0.34022208311253904</v>
      </c>
      <c r="E25">
        <f ca="1">B25*LN(D25)</f>
        <v>-17.250507023675151</v>
      </c>
      <c r="F25">
        <f ca="1">$B$37*D25</f>
        <v>17.351326238739492</v>
      </c>
      <c r="G25">
        <f ca="1">((B25-F25)^2/F25)</f>
        <v>0.1052416730790765</v>
      </c>
      <c r="H25" s="1" t="s">
        <v>3882</v>
      </c>
      <c r="I25">
        <f ca="1">SUM(G25:G35)</f>
        <v>5.7194416985069836</v>
      </c>
      <c r="K25" t="s">
        <v>3890</v>
      </c>
      <c r="L25">
        <f ca="1">ABS(2*(F22-F3))</f>
        <v>7.9423609642503834E-4</v>
      </c>
    </row>
    <row r="26" spans="1:12" x14ac:dyDescent="0.25">
      <c r="A26">
        <v>1</v>
      </c>
      <c r="B26">
        <f ca="1">COUNTIF(INDIRECT("'Processed Data'!B" &amp; $B$4):INDIRECT("'Processed Data'!AZ" &amp; $B$4),"="&amp;A26)</f>
        <v>15</v>
      </c>
      <c r="C26">
        <f>($B$20+A26-1)/(A26*($B$21+1)) * C25</f>
        <v>0.24768845548299054</v>
      </c>
      <c r="D26">
        <f>(1-$B$22)*C26</f>
        <v>0.24766368663744223</v>
      </c>
      <c r="E26">
        <f t="shared" ref="E26:E35" ca="1" si="0">B26*LN(D26)</f>
        <v>-20.935253331365359</v>
      </c>
      <c r="F26">
        <f ca="1">$B$37*D26</f>
        <v>12.630848018509553</v>
      </c>
      <c r="G26">
        <f ca="1">((B26-F26)^2/F26)</f>
        <v>0.44437880205468844</v>
      </c>
      <c r="H26" s="1" t="s">
        <v>3883</v>
      </c>
      <c r="I26">
        <f>COUNT(A25:A37)-4</f>
        <v>6</v>
      </c>
      <c r="K26" t="s">
        <v>3883</v>
      </c>
      <c r="L26">
        <v>1</v>
      </c>
    </row>
    <row r="27" spans="1:12" x14ac:dyDescent="0.25">
      <c r="A27">
        <v>2</v>
      </c>
      <c r="B27">
        <f ca="1">COUNTIF(INDIRECT("'Processed Data'!B" &amp; $B$4):INDIRECT("'Processed Data'!AZ" &amp; $B$4),"="&amp;A27)</f>
        <v>10</v>
      </c>
      <c r="C27">
        <f>($B$20+A27-1)/(A27*($B$21+1)) * C26</f>
        <v>0.16079263694086024</v>
      </c>
      <c r="D27">
        <f>(1-$B$22)*C27</f>
        <v>0.16077655767716614</v>
      </c>
      <c r="E27">
        <f t="shared" ca="1" si="0"/>
        <v>-18.277397184547858</v>
      </c>
      <c r="F27">
        <f ca="1">$B$37*D27</f>
        <v>8.1996044415354739</v>
      </c>
      <c r="G27">
        <f ca="1">((B27-F27)^2/F27)</f>
        <v>0.39531469963590066</v>
      </c>
      <c r="H27" s="1" t="s">
        <v>3884</v>
      </c>
      <c r="I27">
        <f ca="1">_xlfn.CHISQ.DIST.RT(I25,I26)</f>
        <v>0.45534057516932258</v>
      </c>
      <c r="K27" t="s">
        <v>3884</v>
      </c>
      <c r="L27">
        <f ca="1">_xlfn.CHISQ.DIST.RT(L25,L26)</f>
        <v>0.97751683817899804</v>
      </c>
    </row>
    <row r="28" spans="1:12" x14ac:dyDescent="0.25">
      <c r="A28">
        <v>3</v>
      </c>
      <c r="B28">
        <f ca="1">COUNTIF(INDIRECT("'Processed Data'!B" &amp; $B$4):INDIRECT("'Processed Data'!AZ" &amp; $B$4),"="&amp;A28)</f>
        <v>2</v>
      </c>
      <c r="C28">
        <f>($B$20+A28-1)/(A28*($B$21+1)) * C27</f>
        <v>0.10014864963294665</v>
      </c>
      <c r="D28">
        <f>(1-$B$22)*C28</f>
        <v>0.10013863476798335</v>
      </c>
      <c r="E28">
        <f t="shared" ca="1" si="0"/>
        <v>-4.6023994108138222</v>
      </c>
      <c r="F28">
        <f ca="1">$B$37*D28</f>
        <v>5.1070703731671507</v>
      </c>
      <c r="G28">
        <f ca="1">((B28-F28)^2/F28)</f>
        <v>1.8902982724763584</v>
      </c>
    </row>
    <row r="29" spans="1:12" x14ac:dyDescent="0.25">
      <c r="A29">
        <v>4</v>
      </c>
      <c r="B29">
        <f ca="1">COUNTIF(INDIRECT("'Processed Data'!B" &amp; $B$4):INDIRECT("'Processed Data'!AZ" &amp; $B$4),"="&amp;A29)</f>
        <v>4</v>
      </c>
      <c r="C29">
        <f>($B$20+A29-1)/(A29*($B$21+1)) * C28</f>
        <v>6.105850853099782E-2</v>
      </c>
      <c r="D29">
        <f>(1-$B$22)*C29</f>
        <v>6.1052402680144717E-2</v>
      </c>
      <c r="E29">
        <f t="shared" ca="1" si="0"/>
        <v>-11.184090893038887</v>
      </c>
      <c r="F29">
        <f ca="1">$B$37*D29</f>
        <v>3.1136725366873805</v>
      </c>
      <c r="G29">
        <f ca="1">((B29-F29)^2/F29)</f>
        <v>0.25229896945359365</v>
      </c>
    </row>
    <row r="30" spans="1:12" x14ac:dyDescent="0.25">
      <c r="A30">
        <v>5</v>
      </c>
      <c r="B30">
        <f ca="1">COUNTIF(INDIRECT("'Processed Data'!B" &amp; $B$4):INDIRECT("'Processed Data'!AZ" &amp; $B$4),"="&amp;A30)</f>
        <v>1</v>
      </c>
      <c r="C30">
        <f>($B$20+A30-1)/(A30*($B$21+1)) * C29</f>
        <v>3.6743787846330103E-2</v>
      </c>
      <c r="D30">
        <f>(1-$B$22)*C30</f>
        <v>3.6740113467545472E-2</v>
      </c>
      <c r="E30">
        <f t="shared" ca="1" si="0"/>
        <v>-3.3038861108072899</v>
      </c>
      <c r="F30">
        <f ca="1">$B$37*D30</f>
        <v>1.8737457868448191</v>
      </c>
      <c r="G30">
        <f ca="1">((B30-F30)^2/F30)</f>
        <v>0.40743611293963555</v>
      </c>
    </row>
    <row r="31" spans="1:12" x14ac:dyDescent="0.25">
      <c r="A31">
        <v>6</v>
      </c>
      <c r="B31">
        <f ca="1">COUNTIF(INDIRECT("'Processed Data'!B" &amp; $B$4):INDIRECT("'Processed Data'!AZ" &amp; $B$4),"="&amp;A31)</f>
        <v>1</v>
      </c>
      <c r="C31">
        <f>($B$20+A31-1)/(A31*($B$21+1)) * C30</f>
        <v>2.1918187340594312E-2</v>
      </c>
      <c r="D31">
        <f>(1-$B$22)*C31</f>
        <v>2.1915995521860254E-2</v>
      </c>
      <c r="E31">
        <f t="shared" ca="1" si="0"/>
        <v>-3.8205385196379718</v>
      </c>
      <c r="F31">
        <f ca="1">$B$37*D31</f>
        <v>1.1177157716148729</v>
      </c>
      <c r="G31">
        <f ca="1">((B31-F31)^2/F31)</f>
        <v>1.2397608800727893E-2</v>
      </c>
    </row>
    <row r="32" spans="1:12" x14ac:dyDescent="0.25">
      <c r="A32">
        <v>7</v>
      </c>
      <c r="B32">
        <f ca="1">COUNTIF(INDIRECT("'Processed Data'!B" &amp; $B$4):INDIRECT("'Processed Data'!AZ" &amp; $B$4),"="&amp;A32)</f>
        <v>1</v>
      </c>
      <c r="C32">
        <f>($B$20+A32-1)/(A32*($B$21+1)) * C31</f>
        <v>1.2992065826434539E-2</v>
      </c>
      <c r="D32">
        <f>(1-$B$22)*C32</f>
        <v>1.2990766619851896E-2</v>
      </c>
      <c r="E32">
        <f t="shared" ca="1" si="0"/>
        <v>-4.3435164338861334</v>
      </c>
      <c r="F32">
        <f ca="1">$B$37*D32</f>
        <v>0.66252909761244672</v>
      </c>
      <c r="G32">
        <f ca="1">((B32-F32)^2/F32)</f>
        <v>0.1718967670532241</v>
      </c>
    </row>
    <row r="33" spans="1:7" x14ac:dyDescent="0.25">
      <c r="A33">
        <v>8</v>
      </c>
      <c r="B33">
        <f ca="1">COUNTIF(INDIRECT("'Processed Data'!B" &amp; $B$4):INDIRECT("'Processed Data'!AZ" &amp; $B$4),"="&amp;A33)</f>
        <v>0</v>
      </c>
      <c r="C33">
        <f>($B$20+A33-1)/(A33*($B$21+1)) * C32</f>
        <v>7.6644320244641673E-3</v>
      </c>
      <c r="D33">
        <f>(1-$B$22)*C33</f>
        <v>7.6636655812617211E-3</v>
      </c>
      <c r="E33">
        <f t="shared" ca="1" si="0"/>
        <v>0</v>
      </c>
      <c r="F33">
        <f ca="1">$B$37*D33</f>
        <v>0.39084694464434777</v>
      </c>
      <c r="G33">
        <f ca="1">((B33-F33)^2/F33)</f>
        <v>0.39084694464434783</v>
      </c>
    </row>
    <row r="34" spans="1:7" x14ac:dyDescent="0.25">
      <c r="A34">
        <v>9</v>
      </c>
      <c r="B34">
        <f ca="1">COUNTIF(INDIRECT("'Processed Data'!B" &amp; $B$4):INDIRECT("'Processed Data'!AZ" &amp; $B$4),"="&amp;A34)</f>
        <v>0</v>
      </c>
      <c r="C34">
        <f>($B$20+A34-1)/(A34*($B$21+1)) * C33</f>
        <v>4.5046750703037867E-3</v>
      </c>
      <c r="D34">
        <f>(1-$B$22)*C34</f>
        <v>4.5042246027967563E-3</v>
      </c>
      <c r="E34">
        <f t="shared" ca="1" si="0"/>
        <v>0</v>
      </c>
      <c r="F34">
        <f ca="1">$B$37*D34</f>
        <v>0.22971545474263458</v>
      </c>
      <c r="G34">
        <f ca="1">((B34-F34)^2/F34)</f>
        <v>0.22971545474263458</v>
      </c>
    </row>
    <row r="35" spans="1:7" x14ac:dyDescent="0.25">
      <c r="A35" s="2" t="s">
        <v>3891</v>
      </c>
      <c r="B35">
        <f ca="1">COUNTIF(INDIRECT("'Processed Data'!B" &amp; $B$4):INDIRECT("'Processed Data'!AZ" &amp; $B$4),"&gt;="&amp;A34+1)</f>
        <v>1</v>
      </c>
      <c r="C35">
        <f>1-SUM(C25:C34)</f>
        <v>6.3325025816663993E-3</v>
      </c>
      <c r="D35">
        <f>(1-$B$22)*C35</f>
        <v>6.3318693314082328E-3</v>
      </c>
      <c r="E35">
        <f t="shared" ca="1" si="0"/>
        <v>-5.062159773403681</v>
      </c>
      <c r="F35">
        <f ca="1">$B$37*D35</f>
        <v>0.32292533590181988</v>
      </c>
      <c r="G35">
        <f ca="1">((B35-F35)^2/F35)</f>
        <v>1.4196163936267969</v>
      </c>
    </row>
    <row r="37" spans="1:7" x14ac:dyDescent="0.25">
      <c r="B37">
        <f ca="1">SUM(B25:B35)</f>
        <v>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7"/>
  <sheetViews>
    <sheetView workbookViewId="0">
      <selection activeCell="B20" sqref="B20:B22"/>
    </sheetView>
  </sheetViews>
  <sheetFormatPr defaultRowHeight="15" x14ac:dyDescent="0.25"/>
  <cols>
    <col min="22" max="22" width="12" bestFit="1" customWidth="1"/>
  </cols>
  <sheetData>
    <row r="1" spans="1:9" x14ac:dyDescent="0.25">
      <c r="A1" t="s">
        <v>3885</v>
      </c>
      <c r="B1">
        <v>0.78653925307306294</v>
      </c>
    </row>
    <row r="2" spans="1:9" x14ac:dyDescent="0.25">
      <c r="A2" t="s">
        <v>3886</v>
      </c>
      <c r="B2">
        <v>0.50201391223099845</v>
      </c>
      <c r="E2" t="s">
        <v>3892</v>
      </c>
      <c r="F2">
        <f>B1/B2</f>
        <v>1.5667678403126446</v>
      </c>
    </row>
    <row r="3" spans="1:9" x14ac:dyDescent="0.25">
      <c r="E3" t="s">
        <v>3887</v>
      </c>
      <c r="F3">
        <f ca="1">SUM(E6:E16)</f>
        <v>-85.409664365670253</v>
      </c>
    </row>
    <row r="4" spans="1:9" x14ac:dyDescent="0.25">
      <c r="B4">
        <v>13</v>
      </c>
    </row>
    <row r="5" spans="1:9" x14ac:dyDescent="0.25">
      <c r="A5" t="s">
        <v>3878</v>
      </c>
      <c r="B5" t="s">
        <v>3879</v>
      </c>
      <c r="C5" t="s">
        <v>3880</v>
      </c>
      <c r="F5" s="1" t="s">
        <v>3881</v>
      </c>
      <c r="G5" s="1" t="s">
        <v>3882</v>
      </c>
    </row>
    <row r="6" spans="1:9" x14ac:dyDescent="0.25">
      <c r="A6">
        <v>0</v>
      </c>
      <c r="B6">
        <f ca="1">COUNTIF(INDIRECT("'Processed Data'!B" &amp; $B$4):INDIRECT("'Processed Data'!AZ" &amp; $B$4),"="&amp;A6)</f>
        <v>20</v>
      </c>
      <c r="C6">
        <f>(B2/(B2+1))^B1</f>
        <v>0.4223185821662932</v>
      </c>
      <c r="E6">
        <f ca="1">B6*LN(C6)</f>
        <v>-17.239906314442877</v>
      </c>
      <c r="F6">
        <f ca="1">$B$18*C6</f>
        <v>21.538247690480954</v>
      </c>
      <c r="G6">
        <f ca="1">((B6-F6)^2/F6)</f>
        <v>0.10986065307047975</v>
      </c>
      <c r="H6" s="1" t="s">
        <v>3882</v>
      </c>
      <c r="I6">
        <f ca="1">SUM(G6:G16)</f>
        <v>12.450466415171137</v>
      </c>
    </row>
    <row r="7" spans="1:9" x14ac:dyDescent="0.25">
      <c r="A7">
        <v>1</v>
      </c>
      <c r="B7">
        <f ca="1">COUNTIF(INDIRECT("'Processed Data'!B" &amp; $B$4):INDIRECT("'Processed Data'!AZ" &amp; $B$4),"="&amp;A7)</f>
        <v>16</v>
      </c>
      <c r="C7">
        <f>($B$1+A7-1)/(A7*($B$2+1)) * C6</f>
        <v>0.22114984386700265</v>
      </c>
      <c r="E7">
        <f ca="1">B7*LN(C7)</f>
        <v>-24.142636490768201</v>
      </c>
      <c r="F7">
        <f ca="1">$B$18*C7</f>
        <v>11.278642037217136</v>
      </c>
      <c r="G7">
        <f ca="1">((B7-F7)^2/F7)</f>
        <v>1.9764100092171417</v>
      </c>
      <c r="H7" s="1" t="s">
        <v>3883</v>
      </c>
      <c r="I7">
        <f>COUNT(A6:A16)-3</f>
        <v>7</v>
      </c>
    </row>
    <row r="8" spans="1:9" x14ac:dyDescent="0.25">
      <c r="A8">
        <v>2</v>
      </c>
      <c r="B8">
        <f ca="1">COUNTIF(INDIRECT("'Processed Data'!B" &amp; $B$4):INDIRECT("'Processed Data'!AZ" &amp; $B$4),"="&amp;A8)</f>
        <v>3</v>
      </c>
      <c r="C8">
        <f>($B$1+A8-1)/(A8*($B$2+1)) * C7</f>
        <v>0.13152104439982612</v>
      </c>
      <c r="E8">
        <f ca="1">B8*LN(C8)</f>
        <v>-6.0857652201286552</v>
      </c>
      <c r="F8">
        <f ca="1">$B$18*C8</f>
        <v>6.7075732643911321</v>
      </c>
      <c r="G8">
        <f ca="1">((B8-F8)^2/F8)</f>
        <v>2.0493401963721514</v>
      </c>
      <c r="H8" s="1" t="s">
        <v>3884</v>
      </c>
      <c r="I8">
        <f ca="1">_xlfn.CHISQ.DIST.RT(I6,I7)</f>
        <v>8.6684681214919693E-2</v>
      </c>
    </row>
    <row r="9" spans="1:9" x14ac:dyDescent="0.25">
      <c r="A9">
        <v>3</v>
      </c>
      <c r="B9">
        <f ca="1">COUNTIF(INDIRECT("'Processed Data'!B" &amp; $B$4):INDIRECT("'Processed Data'!AZ" &amp; $B$4),"="&amp;A9)</f>
        <v>7</v>
      </c>
      <c r="C9">
        <f>($B$1+A9-1)/(A9*($B$2+1)) * C8</f>
        <v>8.1332702678037813E-2</v>
      </c>
      <c r="E9">
        <f ca="1">B9*LN(C9)</f>
        <v>-17.56444967441961</v>
      </c>
      <c r="F9">
        <f ca="1">$B$18*C9</f>
        <v>4.1479678365799284</v>
      </c>
      <c r="G9">
        <f ca="1">((B9-F9)^2/F9)</f>
        <v>1.9609813242643825</v>
      </c>
    </row>
    <row r="10" spans="1:9" x14ac:dyDescent="0.25">
      <c r="A10">
        <v>4</v>
      </c>
      <c r="B10">
        <f ca="1">COUNTIF(INDIRECT("'Processed Data'!B" &amp; $B$4):INDIRECT("'Processed Data'!AZ" &amp; $B$4),"="&amp;A10)</f>
        <v>2</v>
      </c>
      <c r="C10">
        <f>($B$1+A10-1)/(A10*($B$2+1)) * C9</f>
        <v>5.1259423887670928E-2</v>
      </c>
      <c r="E10">
        <f ca="1">B10*LN(C10)</f>
        <v>-5.9417115942651346</v>
      </c>
      <c r="F10">
        <f ca="1">$B$18*C10</f>
        <v>2.6142306182712174</v>
      </c>
      <c r="G10">
        <f ca="1">((B10-F10)^2/F10)</f>
        <v>0.14431750962787498</v>
      </c>
    </row>
    <row r="11" spans="1:9" x14ac:dyDescent="0.25">
      <c r="A11">
        <v>5</v>
      </c>
      <c r="B11">
        <f ca="1">COUNTIF(INDIRECT("'Processed Data'!B" &amp; $B$4):INDIRECT("'Processed Data'!AZ" &amp; $B$4),"="&amp;A11)</f>
        <v>0</v>
      </c>
      <c r="C11">
        <f>($B$1+A11-1)/(A11*($B$2+1)) * C10</f>
        <v>3.2670169367980416E-2</v>
      </c>
      <c r="E11">
        <f ca="1">B11*LN(C11)</f>
        <v>0</v>
      </c>
      <c r="F11">
        <f ca="1">$B$18*C11</f>
        <v>1.6661786377670011</v>
      </c>
      <c r="G11">
        <f ca="1">((B11-F11)^2/F11)</f>
        <v>1.6661786377670011</v>
      </c>
    </row>
    <row r="12" spans="1:9" x14ac:dyDescent="0.25">
      <c r="A12">
        <v>6</v>
      </c>
      <c r="B12">
        <f ca="1">COUNTIF(INDIRECT("'Processed Data'!B" &amp; $B$4):INDIRECT("'Processed Data'!AZ" &amp; $B$4),"="&amp;A12)</f>
        <v>0</v>
      </c>
      <c r="C12">
        <f>($B$1+A12-1)/(A12*($B$2+1)) * C11</f>
        <v>2.0977082381743145E-2</v>
      </c>
      <c r="E12">
        <f ca="1">B12*LN(C12)</f>
        <v>0</v>
      </c>
      <c r="F12">
        <f ca="1">$B$18*C12</f>
        <v>1.0698312014689004</v>
      </c>
      <c r="G12">
        <f ca="1">((B12-F12)^2/F12)</f>
        <v>1.0698312014689004</v>
      </c>
    </row>
    <row r="13" spans="1:9" x14ac:dyDescent="0.25">
      <c r="A13">
        <v>7</v>
      </c>
      <c r="B13">
        <f ca="1">COUNTIF(INDIRECT("'Processed Data'!B" &amp; $B$4):INDIRECT("'Processed Data'!AZ" &amp; $B$4),"="&amp;A13)</f>
        <v>0</v>
      </c>
      <c r="C13">
        <f>($B$1+A13-1)/(A13*($B$2+1)) * C12</f>
        <v>1.354008696870113E-2</v>
      </c>
      <c r="E13">
        <f ca="1">B13*LN(C13)</f>
        <v>0</v>
      </c>
      <c r="F13">
        <f ca="1">$B$18*C13</f>
        <v>0.69054443540375765</v>
      </c>
      <c r="G13">
        <f ca="1">((B13-F13)^2/F13)</f>
        <v>0.69054443540375765</v>
      </c>
    </row>
    <row r="14" spans="1:9" x14ac:dyDescent="0.25">
      <c r="A14">
        <v>8</v>
      </c>
      <c r="B14">
        <f ca="1">COUNTIF(INDIRECT("'Processed Data'!B" &amp; $B$4):INDIRECT("'Processed Data'!AZ" &amp; $B$4),"="&amp;A14)</f>
        <v>1</v>
      </c>
      <c r="C14">
        <f>($B$1+A14-1)/(A14*($B$2+1)) * C13</f>
        <v>8.7740880604772978E-3</v>
      </c>
      <c r="E14">
        <f ca="1">B14*LN(C14)</f>
        <v>-4.7359524397626886</v>
      </c>
      <c r="F14">
        <f ca="1">$B$18*C14</f>
        <v>0.44747849108434218</v>
      </c>
      <c r="G14">
        <f ca="1">((B14-F14)^2/F14)</f>
        <v>0.68222277471856241</v>
      </c>
    </row>
    <row r="15" spans="1:9" x14ac:dyDescent="0.25">
      <c r="A15">
        <v>9</v>
      </c>
      <c r="B15">
        <f ca="1">COUNTIF(INDIRECT("'Processed Data'!B" &amp; $B$4):INDIRECT("'Processed Data'!AZ" &amp; $B$4),"="&amp;A15)</f>
        <v>1</v>
      </c>
      <c r="C15">
        <f>($B$1+A15-1)/(A15*($B$2+1)) * C14</f>
        <v>5.7030000799092317E-3</v>
      </c>
      <c r="E15">
        <f ca="1">B15*LN(C15)</f>
        <v>-5.1667629127959467</v>
      </c>
      <c r="F15">
        <f ca="1">$B$18*C15</f>
        <v>0.29085300407537085</v>
      </c>
      <c r="G15">
        <f ca="1">((B15-F15)^2/F15)</f>
        <v>1.7290158766887229</v>
      </c>
    </row>
    <row r="16" spans="1:9" x14ac:dyDescent="0.25">
      <c r="A16" s="2" t="s">
        <v>3891</v>
      </c>
      <c r="B16">
        <f ca="1">COUNTIF(INDIRECT("'Processed Data'!B" &amp; $B$4):INDIRECT("'Processed Data'!AZ" &amp; $B$4),"&gt;="&amp;A15+1)</f>
        <v>1</v>
      </c>
      <c r="C16">
        <f>1-SUM(C6:C15)</f>
        <v>1.0753976142358068E-2</v>
      </c>
      <c r="E16">
        <f ca="1">B16*LN(C16)</f>
        <v>-4.5324797190871555</v>
      </c>
      <c r="F16">
        <f ca="1">$B$18*C16</f>
        <v>0.54845278326026148</v>
      </c>
      <c r="G16">
        <f ca="1">((B16-F16)^2/F16)</f>
        <v>0.37176379657216291</v>
      </c>
    </row>
    <row r="18" spans="1:12" x14ac:dyDescent="0.25">
      <c r="B18">
        <f ca="1">SUM(B6:B16)</f>
        <v>51</v>
      </c>
    </row>
    <row r="20" spans="1:12" x14ac:dyDescent="0.25">
      <c r="A20" t="s">
        <v>3885</v>
      </c>
      <c r="B20">
        <v>0.78668181107283419</v>
      </c>
    </row>
    <row r="21" spans="1:12" x14ac:dyDescent="0.25">
      <c r="A21" t="s">
        <v>3886</v>
      </c>
      <c r="B21">
        <v>0.50206117846902498</v>
      </c>
      <c r="E21" t="s">
        <v>3892</v>
      </c>
      <c r="F21">
        <f>B20/B21</f>
        <v>1.566904283401727</v>
      </c>
    </row>
    <row r="22" spans="1:12" x14ac:dyDescent="0.25">
      <c r="A22" t="s">
        <v>3888</v>
      </c>
      <c r="B22">
        <v>9.9999999999999395E-5</v>
      </c>
      <c r="E22" t="s">
        <v>3887</v>
      </c>
      <c r="F22">
        <f ca="1">SUM(E25:E35)</f>
        <v>-85.410028685041652</v>
      </c>
    </row>
    <row r="24" spans="1:12" x14ac:dyDescent="0.25">
      <c r="A24" t="s">
        <v>3878</v>
      </c>
      <c r="B24" t="s">
        <v>3879</v>
      </c>
      <c r="C24" t="s">
        <v>3880</v>
      </c>
      <c r="D24" t="s">
        <v>3889</v>
      </c>
      <c r="F24" s="1" t="s">
        <v>3881</v>
      </c>
      <c r="G24" s="1" t="s">
        <v>3882</v>
      </c>
    </row>
    <row r="25" spans="1:12" x14ac:dyDescent="0.25">
      <c r="A25">
        <v>0</v>
      </c>
      <c r="B25">
        <f ca="1">COUNTIF(INDIRECT("'Processed Data'!B" &amp; $B$4):INDIRECT("'Processed Data'!AZ" &amp; $B$4),"="&amp;A25)</f>
        <v>20</v>
      </c>
      <c r="C25">
        <f>(B21/(B21+1))^B20</f>
        <v>0.42227342841709709</v>
      </c>
      <c r="D25">
        <f>B22+(1-B22)*C25</f>
        <v>0.42233120107425537</v>
      </c>
      <c r="E25">
        <f ca="1">B25*LN(D25)</f>
        <v>-17.239308722010438</v>
      </c>
      <c r="F25">
        <f ca="1">$B$37*D25</f>
        <v>21.538891254787025</v>
      </c>
      <c r="G25">
        <f ca="1">((B25-F25)^2/F25)</f>
        <v>0.1099493128985297</v>
      </c>
      <c r="H25" s="1" t="s">
        <v>3882</v>
      </c>
      <c r="I25">
        <f ca="1">SUM(G25:G35)</f>
        <v>12.451360336779505</v>
      </c>
      <c r="K25" t="s">
        <v>3890</v>
      </c>
      <c r="L25">
        <f ca="1">ABS(2*(F22-F3))</f>
        <v>7.2863874279960328E-4</v>
      </c>
    </row>
    <row r="26" spans="1:12" x14ac:dyDescent="0.25">
      <c r="A26">
        <v>1</v>
      </c>
      <c r="B26">
        <f ca="1">COUNTIF(INDIRECT("'Processed Data'!B" &amp; $B$4):INDIRECT("'Processed Data'!AZ" &amp; $B$4),"="&amp;A26)</f>
        <v>16</v>
      </c>
      <c r="C26">
        <f>($B$20+A26-1)/(A26*($B$21+1)) * C25</f>
        <v>0.2211593177407635</v>
      </c>
      <c r="D26">
        <f>(1-$B$22)*C26</f>
        <v>0.22113720180898944</v>
      </c>
      <c r="E26">
        <f t="shared" ref="E26:E35" ca="1" si="0">B26*LN(D26)</f>
        <v>-24.143551158879074</v>
      </c>
      <c r="F26">
        <f ca="1">$B$37*D26</f>
        <v>11.277997292258462</v>
      </c>
      <c r="G26">
        <f ca="1">((B26-F26)^2/F26)</f>
        <v>1.9770628591322617</v>
      </c>
      <c r="H26" s="1" t="s">
        <v>3883</v>
      </c>
      <c r="I26">
        <f>COUNT(A25:A37)-4</f>
        <v>6</v>
      </c>
      <c r="K26" t="s">
        <v>3883</v>
      </c>
      <c r="L26">
        <v>1</v>
      </c>
    </row>
    <row r="27" spans="1:12" x14ac:dyDescent="0.25">
      <c r="A27">
        <v>2</v>
      </c>
      <c r="B27">
        <f ca="1">COUNTIF(INDIRECT("'Processed Data'!B" &amp; $B$4):INDIRECT("'Processed Data'!AZ" &amp; $B$4),"="&amp;A27)</f>
        <v>3</v>
      </c>
      <c r="C27">
        <f>($B$20+A27-1)/(A27*($B$21+1)) * C26</f>
        <v>0.13153303474611047</v>
      </c>
      <c r="D27">
        <f>(1-$B$22)*C27</f>
        <v>0.13151988144263585</v>
      </c>
      <c r="E27">
        <f t="shared" ca="1" si="0"/>
        <v>-6.0857917473434586</v>
      </c>
      <c r="F27">
        <f ca="1">$B$37*D27</f>
        <v>6.7075139535744279</v>
      </c>
      <c r="G27">
        <f ca="1">((B27-F27)^2/F27)</f>
        <v>2.0492927500544424</v>
      </c>
      <c r="H27" s="1" t="s">
        <v>3884</v>
      </c>
      <c r="I27">
        <f ca="1">_xlfn.CHISQ.DIST.RT(I25,I26)</f>
        <v>5.2624553577463561E-2</v>
      </c>
      <c r="K27" t="s">
        <v>3884</v>
      </c>
      <c r="L27">
        <f ca="1">_xlfn.CHISQ.DIST.RT(L25,L26)</f>
        <v>0.97846507055519449</v>
      </c>
    </row>
    <row r="28" spans="1:12" x14ac:dyDescent="0.25">
      <c r="A28">
        <v>3</v>
      </c>
      <c r="B28">
        <f ca="1">COUNTIF(INDIRECT("'Processed Data'!B" &amp; $B$4):INDIRECT("'Processed Data'!AZ" &amp; $B$4),"="&amp;A28)</f>
        <v>7</v>
      </c>
      <c r="C28">
        <f>($B$20+A28-1)/(A28*($B$21+1)) * C27</f>
        <v>8.1341719129308612E-2</v>
      </c>
      <c r="D28">
        <f>(1-$B$22)*C28</f>
        <v>8.1333584957395677E-2</v>
      </c>
      <c r="E28">
        <f t="shared" ca="1" si="0"/>
        <v>-17.564373740363514</v>
      </c>
      <c r="F28">
        <f ca="1">$B$37*D28</f>
        <v>4.1480128328271793</v>
      </c>
      <c r="G28">
        <f ca="1">((B28-F28)^2/F28)</f>
        <v>1.9608981769168348</v>
      </c>
    </row>
    <row r="29" spans="1:12" x14ac:dyDescent="0.25">
      <c r="A29">
        <v>4</v>
      </c>
      <c r="B29">
        <f ca="1">COUNTIF(INDIRECT("'Processed Data'!B" &amp; $B$4):INDIRECT("'Processed Data'!AZ" &amp; $B$4),"="&amp;A29)</f>
        <v>2</v>
      </c>
      <c r="C29">
        <f>($B$20+A29-1)/(A29*($B$21+1)) * C28</f>
        <v>5.1265423260304963E-2</v>
      </c>
      <c r="D29">
        <f>(1-$B$22)*C29</f>
        <v>5.126029671797893E-2</v>
      </c>
      <c r="E29">
        <f t="shared" ca="1" si="0"/>
        <v>-5.9416775391466512</v>
      </c>
      <c r="F29">
        <f ca="1">$B$37*D29</f>
        <v>2.6142751326169256</v>
      </c>
      <c r="G29">
        <f ca="1">((B29-F29)^2/F29)</f>
        <v>0.14433597055020947</v>
      </c>
    </row>
    <row r="30" spans="1:12" x14ac:dyDescent="0.25">
      <c r="A30">
        <v>5</v>
      </c>
      <c r="B30">
        <f ca="1">COUNTIF(INDIRECT("'Processed Data'!B" &amp; $B$4):INDIRECT("'Processed Data'!AZ" &amp; $B$4),"="&amp;A30)</f>
        <v>0</v>
      </c>
      <c r="C30">
        <f>($B$20+A30-1)/(A30*($B$21+1)) * C29</f>
        <v>3.2673937995943265E-2</v>
      </c>
      <c r="D30">
        <f>(1-$B$22)*C30</f>
        <v>3.2670670602143674E-2</v>
      </c>
      <c r="E30">
        <f t="shared" ca="1" si="0"/>
        <v>0</v>
      </c>
      <c r="F30">
        <f ca="1">$B$37*D30</f>
        <v>1.6662042007093274</v>
      </c>
      <c r="G30">
        <f ca="1">((B30-F30)^2/F30)</f>
        <v>1.6662042007093274</v>
      </c>
    </row>
    <row r="31" spans="1:12" x14ac:dyDescent="0.25">
      <c r="A31">
        <v>6</v>
      </c>
      <c r="B31">
        <f ca="1">COUNTIF(INDIRECT("'Processed Data'!B" &amp; $B$4):INDIRECT("'Processed Data'!AZ" &amp; $B$4),"="&amp;A31)</f>
        <v>0</v>
      </c>
      <c r="C31">
        <f>($B$20+A31-1)/(A31*($B$21+1)) * C30</f>
        <v>2.0979358831216151E-2</v>
      </c>
      <c r="D31">
        <f>(1-$B$22)*C31</f>
        <v>2.0977260895333031E-2</v>
      </c>
      <c r="E31">
        <f t="shared" ca="1" si="0"/>
        <v>0</v>
      </c>
      <c r="F31">
        <f ca="1">$B$37*D31</f>
        <v>1.0698403056619845</v>
      </c>
      <c r="G31">
        <f ca="1">((B31-F31)^2/F31)</f>
        <v>1.0698403056619845</v>
      </c>
    </row>
    <row r="32" spans="1:12" x14ac:dyDescent="0.25">
      <c r="A32">
        <v>7</v>
      </c>
      <c r="B32">
        <f ca="1">COUNTIF(INDIRECT("'Processed Data'!B" &amp; $B$4):INDIRECT("'Processed Data'!AZ" &amp; $B$4),"="&amp;A32)</f>
        <v>0</v>
      </c>
      <c r="C32">
        <f>($B$20+A32-1)/(A32*($B$21+1)) * C31</f>
        <v>1.3541414674401503E-2</v>
      </c>
      <c r="D32">
        <f>(1-$B$22)*C32</f>
        <v>1.3540060532934063E-2</v>
      </c>
      <c r="E32">
        <f t="shared" ca="1" si="0"/>
        <v>0</v>
      </c>
      <c r="F32">
        <f ca="1">$B$37*D32</f>
        <v>0.69054308717963719</v>
      </c>
      <c r="G32">
        <f ca="1">((B32-F32)^2/F32)</f>
        <v>0.69054308717963719</v>
      </c>
    </row>
    <row r="33" spans="1:7" x14ac:dyDescent="0.25">
      <c r="A33">
        <v>8</v>
      </c>
      <c r="B33">
        <f ca="1">COUNTIF(INDIRECT("'Processed Data'!B" &amp; $B$4):INDIRECT("'Processed Data'!AZ" &amp; $B$4),"="&amp;A33)</f>
        <v>1</v>
      </c>
      <c r="C33">
        <f>($B$20+A33-1)/(A33*($B$21+1)) * C32</f>
        <v>8.7748329472862544E-3</v>
      </c>
      <c r="D33">
        <f>(1-$B$22)*C33</f>
        <v>8.7739554639915257E-3</v>
      </c>
      <c r="E33">
        <f t="shared" ca="1" si="0"/>
        <v>-4.7359675521580495</v>
      </c>
      <c r="F33">
        <f ca="1">$B$37*D33</f>
        <v>0.44747172866356782</v>
      </c>
      <c r="G33">
        <f ca="1">((B33-F33)^2/F33)</f>
        <v>0.68224978489212385</v>
      </c>
    </row>
    <row r="34" spans="1:7" x14ac:dyDescent="0.25">
      <c r="A34">
        <v>9</v>
      </c>
      <c r="B34">
        <f ca="1">COUNTIF(INDIRECT("'Processed Data'!B" &amp; $B$4):INDIRECT("'Processed Data'!AZ" &amp; $B$4),"="&amp;A34)</f>
        <v>1</v>
      </c>
      <c r="C34">
        <f>($B$20+A34-1)/(A34*($B$21+1)) * C33</f>
        <v>5.7033973019001488E-3</v>
      </c>
      <c r="D34">
        <f>(1-$B$22)*C34</f>
        <v>5.7028269621699585E-3</v>
      </c>
      <c r="E34">
        <f t="shared" ca="1" si="0"/>
        <v>-5.1667932688128575</v>
      </c>
      <c r="F34">
        <f ca="1">$B$37*D34</f>
        <v>0.2908441750706679</v>
      </c>
      <c r="G34">
        <f ca="1">((B34-F34)^2/F34)</f>
        <v>1.7291114181984524</v>
      </c>
    </row>
    <row r="35" spans="1:7" x14ac:dyDescent="0.25">
      <c r="A35" s="2" t="s">
        <v>3891</v>
      </c>
      <c r="B35">
        <f ca="1">COUNTIF(INDIRECT("'Processed Data'!B" &amp; $B$4):INDIRECT("'Processed Data'!AZ" &amp; $B$4),"&gt;="&amp;A34+1)</f>
        <v>1</v>
      </c>
      <c r="C35">
        <f>1-SUM(C25:C34)</f>
        <v>1.0754134955668015E-2</v>
      </c>
      <c r="D35">
        <f>(1-$B$22)*C35</f>
        <v>1.0753059542172448E-2</v>
      </c>
      <c r="E35">
        <f t="shared" ca="1" si="0"/>
        <v>-4.5325649563276214</v>
      </c>
      <c r="F35">
        <f ca="1">$B$37*D35</f>
        <v>0.5484060366507949</v>
      </c>
      <c r="G35">
        <f ca="1">((B35-F35)^2/F35)</f>
        <v>0.37187247058570028</v>
      </c>
    </row>
    <row r="37" spans="1:7" x14ac:dyDescent="0.25">
      <c r="B37">
        <f ca="1">SUM(B25:B35)</f>
        <v>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37"/>
  <sheetViews>
    <sheetView workbookViewId="0">
      <selection activeCell="B20" sqref="B20:B22"/>
    </sheetView>
  </sheetViews>
  <sheetFormatPr defaultRowHeight="15" x14ac:dyDescent="0.25"/>
  <cols>
    <col min="22" max="22" width="12" bestFit="1" customWidth="1"/>
  </cols>
  <sheetData>
    <row r="1" spans="1:9" x14ac:dyDescent="0.25">
      <c r="A1" t="s">
        <v>3885</v>
      </c>
      <c r="B1">
        <v>0.53481069175707374</v>
      </c>
    </row>
    <row r="2" spans="1:9" x14ac:dyDescent="0.25">
      <c r="A2" t="s">
        <v>3886</v>
      </c>
      <c r="B2">
        <v>0.35177862102930679</v>
      </c>
      <c r="E2" t="s">
        <v>3892</v>
      </c>
      <c r="F2">
        <f>B1/B2</f>
        <v>1.520304702406911</v>
      </c>
    </row>
    <row r="3" spans="1:9" x14ac:dyDescent="0.25">
      <c r="E3" t="s">
        <v>3887</v>
      </c>
      <c r="F3">
        <f ca="1">SUM(E6:E16)</f>
        <v>-82.659073042450316</v>
      </c>
    </row>
    <row r="4" spans="1:9" x14ac:dyDescent="0.25">
      <c r="B4">
        <v>14</v>
      </c>
    </row>
    <row r="5" spans="1:9" x14ac:dyDescent="0.25">
      <c r="A5" t="s">
        <v>3878</v>
      </c>
      <c r="B5" t="s">
        <v>3879</v>
      </c>
      <c r="C5" t="s">
        <v>3880</v>
      </c>
      <c r="F5" s="1" t="s">
        <v>3881</v>
      </c>
      <c r="G5" s="1" t="s">
        <v>3882</v>
      </c>
    </row>
    <row r="6" spans="1:9" x14ac:dyDescent="0.25">
      <c r="A6">
        <v>0</v>
      </c>
      <c r="B6">
        <f ca="1">COUNTIF(INDIRECT("'Processed Data'!B" &amp; $B$4):INDIRECT("'Processed Data'!AZ" &amp; $B$4),"="&amp;A6)</f>
        <v>25</v>
      </c>
      <c r="C6">
        <f>(B2/(B2+1))^B1</f>
        <v>0.48677733209110086</v>
      </c>
      <c r="E6">
        <f ca="1">B6*LN(C6)</f>
        <v>-17.998712102259525</v>
      </c>
      <c r="F6">
        <f ca="1">$B$18*C6</f>
        <v>24.825643936646145</v>
      </c>
      <c r="G6">
        <f ca="1">((B6-F6)^2/F6)</f>
        <v>1.2245417241072555E-3</v>
      </c>
      <c r="H6" s="1" t="s">
        <v>3882</v>
      </c>
      <c r="I6">
        <f ca="1">SUM(G6:G16)</f>
        <v>6.5116739654854392</v>
      </c>
    </row>
    <row r="7" spans="1:9" x14ac:dyDescent="0.25">
      <c r="A7">
        <v>1</v>
      </c>
      <c r="B7">
        <f ca="1">COUNTIF(INDIRECT("'Processed Data'!B" &amp; $B$4):INDIRECT("'Processed Data'!AZ" &amp; $B$4),"="&amp;A7)</f>
        <v>9</v>
      </c>
      <c r="C7">
        <f>($B$1+A7-1)/(A7*($B$2+1)) * C6</f>
        <v>0.19258606228664443</v>
      </c>
      <c r="E7">
        <f ca="1">B7*LN(C7)</f>
        <v>-14.824909335146604</v>
      </c>
      <c r="F7">
        <f ca="1">$B$18*C7</f>
        <v>9.8218891766188658</v>
      </c>
      <c r="G7">
        <f ca="1">((B7-F7)^2/F7)</f>
        <v>6.8775141573708454E-2</v>
      </c>
      <c r="H7" s="1" t="s">
        <v>3883</v>
      </c>
      <c r="I7">
        <f>COUNT(A6:A16)-3</f>
        <v>7</v>
      </c>
    </row>
    <row r="8" spans="1:9" x14ac:dyDescent="0.25">
      <c r="A8">
        <v>2</v>
      </c>
      <c r="B8">
        <f ca="1">COUNTIF(INDIRECT("'Processed Data'!B" &amp; $B$4):INDIRECT("'Processed Data'!AZ" &amp; $B$4),"="&amp;A8)</f>
        <v>7</v>
      </c>
      <c r="C8">
        <f>($B$1+A8-1)/(A8*($B$2+1)) * C7</f>
        <v>0.10933119627822821</v>
      </c>
      <c r="E8">
        <f ca="1">B8*LN(C8)</f>
        <v>-15.493614539849958</v>
      </c>
      <c r="F8">
        <f ca="1">$B$18*C8</f>
        <v>5.5758910101896388</v>
      </c>
      <c r="G8">
        <f ca="1">((B8-F8)^2/F8)</f>
        <v>0.36372418527415068</v>
      </c>
      <c r="H8" s="1" t="s">
        <v>3884</v>
      </c>
      <c r="I8">
        <f ca="1">_xlfn.CHISQ.DIST.RT(I6,I7)</f>
        <v>0.48142729639198145</v>
      </c>
    </row>
    <row r="9" spans="1:9" x14ac:dyDescent="0.25">
      <c r="A9">
        <v>3</v>
      </c>
      <c r="B9">
        <f ca="1">COUNTIF(INDIRECT("'Processed Data'!B" &amp; $B$4):INDIRECT("'Processed Data'!AZ" &amp; $B$4),"="&amp;A9)</f>
        <v>2</v>
      </c>
      <c r="C9">
        <f>($B$1+A9-1)/(A9*($B$2+1)) * C8</f>
        <v>6.8338084593965412E-2</v>
      </c>
      <c r="E9">
        <f ca="1">B9*LN(C9)</f>
        <v>-5.3665761205711711</v>
      </c>
      <c r="F9">
        <f ca="1">$B$18*C9</f>
        <v>3.4852423142922362</v>
      </c>
      <c r="G9">
        <f ca="1">((B9-F9)^2/F9)</f>
        <v>0.63293869786845192</v>
      </c>
    </row>
    <row r="10" spans="1:9" x14ac:dyDescent="0.25">
      <c r="A10">
        <v>4</v>
      </c>
      <c r="B10">
        <f ca="1">COUNTIF(INDIRECT("'Processed Data'!B" &amp; $B$4):INDIRECT("'Processed Data'!AZ" &amp; $B$4),"="&amp;A10)</f>
        <v>2</v>
      </c>
      <c r="C10">
        <f>($B$1+A10-1)/(A10*($B$2+1)) * C9</f>
        <v>4.4674880250179516E-2</v>
      </c>
      <c r="E10">
        <f ca="1">B10*LN(C10)</f>
        <v>-6.216687796812562</v>
      </c>
      <c r="F10">
        <f ca="1">$B$18*C10</f>
        <v>2.2784188927591553</v>
      </c>
      <c r="G10">
        <f ca="1">((B10-F10)^2/F10)</f>
        <v>3.4022312618449714E-2</v>
      </c>
    </row>
    <row r="11" spans="1:9" x14ac:dyDescent="0.25">
      <c r="A11">
        <v>5</v>
      </c>
      <c r="B11">
        <f ca="1">COUNTIF(INDIRECT("'Processed Data'!B" &amp; $B$4):INDIRECT("'Processed Data'!AZ" &amp; $B$4),"="&amp;A11)</f>
        <v>2</v>
      </c>
      <c r="C11">
        <f>($B$1+A11-1)/(A11*($B$2+1)) * C10</f>
        <v>2.9974157226605347E-2</v>
      </c>
      <c r="E11">
        <f ca="1">B11*LN(C11)</f>
        <v>-7.0148393886804064</v>
      </c>
      <c r="F11">
        <f ca="1">$B$18*C11</f>
        <v>1.5286820185568728</v>
      </c>
      <c r="G11">
        <f ca="1">((B11-F11)^2/F11)</f>
        <v>0.14531513875026295</v>
      </c>
    </row>
    <row r="12" spans="1:9" x14ac:dyDescent="0.25">
      <c r="A12">
        <v>6</v>
      </c>
      <c r="B12">
        <f ca="1">COUNTIF(INDIRECT("'Processed Data'!B" &amp; $B$4):INDIRECT("'Processed Data'!AZ" &amp; $B$4),"="&amp;A12)</f>
        <v>3</v>
      </c>
      <c r="C12">
        <f>($B$1+A12-1)/(A12*($B$2+1)) * C11</f>
        <v>2.0454691238310643E-2</v>
      </c>
      <c r="E12">
        <f ca="1">B12*LN(C12)</f>
        <v>-11.668629067185563</v>
      </c>
      <c r="F12">
        <f ca="1">$B$18*C12</f>
        <v>1.0431892531538427</v>
      </c>
      <c r="G12">
        <f ca="1">((B12-F12)^2/F12)</f>
        <v>3.6705787443612823</v>
      </c>
    </row>
    <row r="13" spans="1:9" x14ac:dyDescent="0.25">
      <c r="A13">
        <v>7</v>
      </c>
      <c r="B13">
        <f ca="1">COUNTIF(INDIRECT("'Processed Data'!B" &amp; $B$4):INDIRECT("'Processed Data'!AZ" &amp; $B$4),"="&amp;A13)</f>
        <v>0</v>
      </c>
      <c r="C13">
        <f>($B$1+A13-1)/(A13*($B$2+1)) * C12</f>
        <v>1.4126101601175904E-2</v>
      </c>
      <c r="E13">
        <f ca="1">B13*LN(C13)</f>
        <v>0</v>
      </c>
      <c r="F13">
        <f ca="1">$B$18*C13</f>
        <v>0.72043118165997111</v>
      </c>
      <c r="G13">
        <f ca="1">((B13-F13)^2/F13)</f>
        <v>0.72043118165997111</v>
      </c>
    </row>
    <row r="14" spans="1:9" x14ac:dyDescent="0.25">
      <c r="A14">
        <v>8</v>
      </c>
      <c r="B14">
        <f ca="1">COUNTIF(INDIRECT("'Processed Data'!B" &amp; $B$4):INDIRECT("'Processed Data'!AZ" &amp; $B$4),"="&amp;A14)</f>
        <v>0</v>
      </c>
      <c r="C14">
        <f>($B$1+A14-1)/(A14*($B$2+1)) * C13</f>
        <v>9.8423569253096779E-3</v>
      </c>
      <c r="E14">
        <f ca="1">B14*LN(C14)</f>
        <v>0</v>
      </c>
      <c r="F14">
        <f ca="1">$B$18*C14</f>
        <v>0.5019602031907936</v>
      </c>
      <c r="G14">
        <f ca="1">((B14-F14)^2/F14)</f>
        <v>0.5019602031907936</v>
      </c>
    </row>
    <row r="15" spans="1:9" x14ac:dyDescent="0.25">
      <c r="A15">
        <v>9</v>
      </c>
      <c r="B15">
        <f ca="1">COUNTIF(INDIRECT("'Processed Data'!B" &amp; $B$4):INDIRECT("'Processed Data'!AZ" &amp; $B$4),"="&amp;A15)</f>
        <v>0</v>
      </c>
      <c r="C15">
        <f>($B$1+A15-1)/(A15*($B$2+1)) * C14</f>
        <v>6.9047016863899397E-3</v>
      </c>
      <c r="E15">
        <f ca="1">B15*LN(C15)</f>
        <v>0</v>
      </c>
      <c r="F15">
        <f ca="1">$B$18*C15</f>
        <v>0.35213978600588691</v>
      </c>
      <c r="G15">
        <f ca="1">((B15-F15)^2/F15)</f>
        <v>0.35213978600588691</v>
      </c>
    </row>
    <row r="16" spans="1:9" x14ac:dyDescent="0.25">
      <c r="A16" s="2" t="s">
        <v>3891</v>
      </c>
      <c r="B16">
        <f ca="1">COUNTIF(INDIRECT("'Processed Data'!B" &amp; $B$4):INDIRECT("'Processed Data'!AZ" &amp; $B$4),"&gt;="&amp;A15+1)</f>
        <v>1</v>
      </c>
      <c r="C16">
        <f>1-SUM(C6:C15)</f>
        <v>1.6990435822090144E-2</v>
      </c>
      <c r="E16">
        <f ca="1">B16*LN(C16)</f>
        <v>-4.0751046919445324</v>
      </c>
      <c r="F16">
        <f ca="1">$B$18*C16</f>
        <v>0.86651222692659735</v>
      </c>
      <c r="G16">
        <f ca="1">((B16-F16)^2/F16)</f>
        <v>2.056403245837372E-2</v>
      </c>
    </row>
    <row r="18" spans="1:12" x14ac:dyDescent="0.25">
      <c r="B18">
        <f ca="1">SUM(B6:B16)</f>
        <v>51</v>
      </c>
    </row>
    <row r="20" spans="1:12" x14ac:dyDescent="0.25">
      <c r="A20" t="s">
        <v>3885</v>
      </c>
      <c r="B20">
        <v>0.72500204039594052</v>
      </c>
    </row>
    <row r="21" spans="1:12" x14ac:dyDescent="0.25">
      <c r="A21" t="s">
        <v>3886</v>
      </c>
      <c r="B21">
        <v>0.41365971202038515</v>
      </c>
      <c r="E21" t="s">
        <v>3892</v>
      </c>
      <c r="F21">
        <f>B20/B21</f>
        <v>1.7526532541806064</v>
      </c>
    </row>
    <row r="22" spans="1:12" x14ac:dyDescent="0.25">
      <c r="A22" t="s">
        <v>3888</v>
      </c>
      <c r="B22">
        <v>0.13553756310316076</v>
      </c>
      <c r="E22" t="s">
        <v>3887</v>
      </c>
      <c r="F22">
        <f ca="1">SUM(E25:E35)</f>
        <v>-82.628500246321479</v>
      </c>
    </row>
    <row r="24" spans="1:12" x14ac:dyDescent="0.25">
      <c r="A24" t="s">
        <v>3878</v>
      </c>
      <c r="B24" t="s">
        <v>3879</v>
      </c>
      <c r="C24" t="s">
        <v>3880</v>
      </c>
      <c r="D24" t="s">
        <v>3889</v>
      </c>
      <c r="F24" s="1" t="s">
        <v>3881</v>
      </c>
      <c r="G24" s="1" t="s">
        <v>3882</v>
      </c>
    </row>
    <row r="25" spans="1:12" x14ac:dyDescent="0.25">
      <c r="A25">
        <v>0</v>
      </c>
      <c r="B25">
        <f ca="1">COUNTIF(INDIRECT("'Processed Data'!B" &amp; $B$4):INDIRECT("'Processed Data'!AZ" &amp; $B$4),"="&amp;A25)</f>
        <v>25</v>
      </c>
      <c r="C25">
        <f>(B21/(B21+1))^B20</f>
        <v>0.41026570087339237</v>
      </c>
      <c r="D25">
        <f>B22+(1-B22)*C25</f>
        <v>0.49019685065536323</v>
      </c>
      <c r="E25">
        <f ca="1">B25*LN(D25)</f>
        <v>-17.823705813010619</v>
      </c>
      <c r="F25">
        <f ca="1">$B$37*D25</f>
        <v>25.000039383423523</v>
      </c>
      <c r="G25">
        <f ca="1">((B25-F25)^2/F25)</f>
        <v>6.2042064199393388E-11</v>
      </c>
      <c r="H25" s="1" t="s">
        <v>3882</v>
      </c>
      <c r="I25">
        <f ca="1">SUM(G25:G35)</f>
        <v>6.283804030173747</v>
      </c>
      <c r="K25" t="s">
        <v>3890</v>
      </c>
      <c r="L25">
        <f ca="1">ABS(2*(F22-F3))</f>
        <v>6.1145592257673798E-2</v>
      </c>
    </row>
    <row r="26" spans="1:12" x14ac:dyDescent="0.25">
      <c r="A26">
        <v>1</v>
      </c>
      <c r="B26">
        <f ca="1">COUNTIF(INDIRECT("'Processed Data'!B" &amp; $B$4):INDIRECT("'Processed Data'!AZ" &amp; $B$4),"="&amp;A26)</f>
        <v>9</v>
      </c>
      <c r="C26">
        <f>($B$20+A26-1)/(A26*($B$21+1)) * C25</f>
        <v>0.21040669668132336</v>
      </c>
      <c r="D26">
        <f>(1-$B$22)*C26</f>
        <v>0.18188868575255088</v>
      </c>
      <c r="E26">
        <f t="shared" ref="E26:E35" ca="1" si="0">B26*LN(D26)</f>
        <v>-15.339243561870484</v>
      </c>
      <c r="F26">
        <f ca="1">$B$37*D26</f>
        <v>9.2763229733800951</v>
      </c>
      <c r="G26">
        <f ca="1">((B26-F26)^2/F26)</f>
        <v>8.2311046992141167E-3</v>
      </c>
      <c r="H26" s="1" t="s">
        <v>3883</v>
      </c>
      <c r="I26">
        <f>COUNT(A25:A37)-4</f>
        <v>6</v>
      </c>
      <c r="K26" t="s">
        <v>3883</v>
      </c>
      <c r="L26">
        <v>1</v>
      </c>
    </row>
    <row r="27" spans="1:12" x14ac:dyDescent="0.25">
      <c r="A27">
        <v>2</v>
      </c>
      <c r="B27">
        <f ca="1">COUNTIF(INDIRECT("'Processed Data'!B" &amp; $B$4):INDIRECT("'Processed Data'!AZ" &amp; $B$4),"="&amp;A27)</f>
        <v>7</v>
      </c>
      <c r="C27">
        <f>($B$20+A27-1)/(A27*($B$21+1)) * C26</f>
        <v>0.12837317849623306</v>
      </c>
      <c r="D27">
        <f>(1-$B$22)*C27</f>
        <v>0.11097379071504655</v>
      </c>
      <c r="E27">
        <f t="shared" ca="1" si="0"/>
        <v>-15.389228576642967</v>
      </c>
      <c r="F27">
        <f ca="1">$B$37*D27</f>
        <v>5.6596633264673741</v>
      </c>
      <c r="G27">
        <f ca="1">((B27-F27)^2/F27)</f>
        <v>0.31742213181041612</v>
      </c>
      <c r="H27" s="1" t="s">
        <v>3884</v>
      </c>
      <c r="I27">
        <f ca="1">_xlfn.CHISQ.DIST.RT(I25,I26)</f>
        <v>0.39216061706355504</v>
      </c>
      <c r="K27" t="s">
        <v>3884</v>
      </c>
      <c r="L27">
        <f ca="1">_xlfn.CHISQ.DIST.RT(L25,L26)</f>
        <v>0.80469436210914669</v>
      </c>
    </row>
    <row r="28" spans="1:12" x14ac:dyDescent="0.25">
      <c r="A28">
        <v>3</v>
      </c>
      <c r="B28">
        <f ca="1">COUNTIF(INDIRECT("'Processed Data'!B" &amp; $B$4):INDIRECT("'Processed Data'!AZ" &amp; $B$4),"="&amp;A28)</f>
        <v>2</v>
      </c>
      <c r="C28">
        <f>($B$20+A28-1)/(A28*($B$21+1)) * C27</f>
        <v>8.2485002192027521E-2</v>
      </c>
      <c r="D28">
        <f>(1-$B$22)*C28</f>
        <v>7.1305186002361229E-2</v>
      </c>
      <c r="E28">
        <f t="shared" ca="1" si="0"/>
        <v>-5.2815724385019349</v>
      </c>
      <c r="F28">
        <f ca="1">$B$37*D28</f>
        <v>3.6365644861204225</v>
      </c>
      <c r="G28">
        <f ca="1">((B28-F28)^2/F28)</f>
        <v>0.73650373242464506</v>
      </c>
    </row>
    <row r="29" spans="1:12" x14ac:dyDescent="0.25">
      <c r="A29">
        <v>4</v>
      </c>
      <c r="B29">
        <f ca="1">COUNTIF(INDIRECT("'Processed Data'!B" &amp; $B$4):INDIRECT("'Processed Data'!AZ" &amp; $B$4),"="&amp;A29)</f>
        <v>2</v>
      </c>
      <c r="C29">
        <f>($B$20+A29-1)/(A29*($B$21+1)) * C28</f>
        <v>5.433712209076088E-2</v>
      </c>
      <c r="D29">
        <f>(1-$B$22)*C29</f>
        <v>4.6972400976540228E-2</v>
      </c>
      <c r="E29">
        <f t="shared" ca="1" si="0"/>
        <v>-6.1163901260288265</v>
      </c>
      <c r="F29">
        <f ca="1">$B$37*D29</f>
        <v>2.3955924498035515</v>
      </c>
      <c r="G29">
        <f ca="1">((B29-F29)^2/F29)</f>
        <v>6.5325546653149824E-2</v>
      </c>
    </row>
    <row r="30" spans="1:12" x14ac:dyDescent="0.25">
      <c r="A30">
        <v>5</v>
      </c>
      <c r="B30">
        <f ca="1">COUNTIF(INDIRECT("'Processed Data'!B" &amp; $B$4):INDIRECT("'Processed Data'!AZ" &amp; $B$4),"="&amp;A30)</f>
        <v>2</v>
      </c>
      <c r="C30">
        <f>($B$20+A30-1)/(A30*($B$21+1)) * C29</f>
        <v>3.6323170359174276E-2</v>
      </c>
      <c r="D30">
        <f>(1-$B$22)*C30</f>
        <v>3.1400016364510834E-2</v>
      </c>
      <c r="E30">
        <f t="shared" ca="1" si="0"/>
        <v>-6.9218937298105994</v>
      </c>
      <c r="F30">
        <f ca="1">$B$37*D30</f>
        <v>1.6014008345900526</v>
      </c>
      <c r="G30">
        <f ca="1">((B30-F30)^2/F30)</f>
        <v>9.9213945212023785E-2</v>
      </c>
    </row>
    <row r="31" spans="1:12" x14ac:dyDescent="0.25">
      <c r="A31">
        <v>6</v>
      </c>
      <c r="B31">
        <f ca="1">COUNTIF(INDIRECT("'Processed Data'!B" &amp; $B$4):INDIRECT("'Processed Data'!AZ" &amp; $B$4),"="&amp;A31)</f>
        <v>3</v>
      </c>
      <c r="C31">
        <f>($B$20+A31-1)/(A31*($B$21+1)) * C30</f>
        <v>2.451677050845593E-2</v>
      </c>
      <c r="D31">
        <f>(1-$B$22)*C31</f>
        <v>2.1193827178580375E-2</v>
      </c>
      <c r="E31">
        <f t="shared" ca="1" si="0"/>
        <v>-11.562135931572914</v>
      </c>
      <c r="F31">
        <f ca="1">$B$37*D31</f>
        <v>1.0808851861075992</v>
      </c>
      <c r="G31">
        <f ca="1">((B31-F31)^2/F31)</f>
        <v>3.4073939732342962</v>
      </c>
    </row>
    <row r="32" spans="1:12" x14ac:dyDescent="0.25">
      <c r="A32">
        <v>7</v>
      </c>
      <c r="B32">
        <f ca="1">COUNTIF(INDIRECT("'Processed Data'!B" &amp; $B$4):INDIRECT("'Processed Data'!AZ" &amp; $B$4),"="&amp;A32)</f>
        <v>0</v>
      </c>
      <c r="C32">
        <f>($B$20+A32-1)/(A32*($B$21+1)) * C31</f>
        <v>1.6661448729881328E-2</v>
      </c>
      <c r="D32">
        <f>(1-$B$22)*C32</f>
        <v>1.4403196571264959E-2</v>
      </c>
      <c r="E32">
        <f t="shared" ca="1" si="0"/>
        <v>0</v>
      </c>
      <c r="F32">
        <f ca="1">$B$37*D32</f>
        <v>0.73456302513451288</v>
      </c>
      <c r="G32">
        <f ca="1">((B32-F32)^2/F32)</f>
        <v>0.73456302513451288</v>
      </c>
    </row>
    <row r="33" spans="1:7" x14ac:dyDescent="0.25">
      <c r="A33">
        <v>8</v>
      </c>
      <c r="B33">
        <f ca="1">COUNTIF(INDIRECT("'Processed Data'!B" &amp; $B$4):INDIRECT("'Processed Data'!AZ" &amp; $B$4),"="&amp;A33)</f>
        <v>0</v>
      </c>
      <c r="C33">
        <f>($B$20+A33-1)/(A33*($B$21+1)) * C32</f>
        <v>1.1380897073378363E-2</v>
      </c>
      <c r="D33">
        <f>(1-$B$22)*C33</f>
        <v>9.8383580181247657E-3</v>
      </c>
      <c r="E33">
        <f t="shared" ca="1" si="0"/>
        <v>0</v>
      </c>
      <c r="F33">
        <f ca="1">$B$37*D33</f>
        <v>0.50175625892436304</v>
      </c>
      <c r="G33">
        <f ca="1">((B33-F33)^2/F33)</f>
        <v>0.50175625892436304</v>
      </c>
    </row>
    <row r="34" spans="1:7" x14ac:dyDescent="0.25">
      <c r="A34">
        <v>9</v>
      </c>
      <c r="B34">
        <f ca="1">COUNTIF(INDIRECT("'Processed Data'!B" &amp; $B$4):INDIRECT("'Processed Data'!AZ" &amp; $B$4),"="&amp;A34)</f>
        <v>0</v>
      </c>
      <c r="C34">
        <f>($B$20+A34-1)/(A34*($B$21+1)) * C33</f>
        <v>7.8046717515794081E-3</v>
      </c>
      <c r="D34">
        <f>(1-$B$22)*C34</f>
        <v>6.7468455615502573E-3</v>
      </c>
      <c r="E34">
        <f t="shared" ca="1" si="0"/>
        <v>0</v>
      </c>
      <c r="F34">
        <f ca="1">$B$37*D34</f>
        <v>0.34408912363906313</v>
      </c>
      <c r="G34">
        <f ca="1">((B34-F34)^2/F34)</f>
        <v>0.34408912363906313</v>
      </c>
    </row>
    <row r="35" spans="1:7" x14ac:dyDescent="0.25">
      <c r="A35" s="2" t="s">
        <v>3891</v>
      </c>
      <c r="B35">
        <f ca="1">COUNTIF(INDIRECT("'Processed Data'!B" &amp; $B$4):INDIRECT("'Processed Data'!AZ" &amp; $B$4),"&gt;="&amp;A34+1)</f>
        <v>1</v>
      </c>
      <c r="C35">
        <f>1-SUM(C25:C34)</f>
        <v>1.7445341243793488E-2</v>
      </c>
      <c r="D35">
        <f>(1-$B$22)*C35</f>
        <v>1.5080842204106656E-2</v>
      </c>
      <c r="E35">
        <f t="shared" ca="1" si="0"/>
        <v>-4.1943300688831382</v>
      </c>
      <c r="F35">
        <f ca="1">$B$37*D35</f>
        <v>0.7691229524094394</v>
      </c>
      <c r="G35">
        <f ca="1">((B35-F35)^2/F35)</f>
        <v>6.9305188380020824E-2</v>
      </c>
    </row>
    <row r="37" spans="1:7" x14ac:dyDescent="0.25">
      <c r="B37">
        <f ca="1">SUM(B25:B35)</f>
        <v>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L37"/>
  <sheetViews>
    <sheetView workbookViewId="0">
      <selection activeCell="B20" sqref="B20:B22"/>
    </sheetView>
  </sheetViews>
  <sheetFormatPr defaultRowHeight="15" x14ac:dyDescent="0.25"/>
  <cols>
    <col min="22" max="22" width="12" bestFit="1" customWidth="1"/>
  </cols>
  <sheetData>
    <row r="1" spans="1:9" x14ac:dyDescent="0.25">
      <c r="A1" t="s">
        <v>3885</v>
      </c>
      <c r="B1">
        <v>1.2991403011008722</v>
      </c>
    </row>
    <row r="2" spans="1:9" x14ac:dyDescent="0.25">
      <c r="A2" t="s">
        <v>3886</v>
      </c>
      <c r="B2">
        <v>0.79516773387220641</v>
      </c>
      <c r="E2" t="s">
        <v>3892</v>
      </c>
      <c r="F2">
        <f>B1/B2</f>
        <v>1.6337940358501275</v>
      </c>
    </row>
    <row r="3" spans="1:9" x14ac:dyDescent="0.25">
      <c r="E3" t="s">
        <v>3887</v>
      </c>
      <c r="F3">
        <f ca="1">SUM(E6:E16)</f>
        <v>-87.372810572590851</v>
      </c>
    </row>
    <row r="4" spans="1:9" x14ac:dyDescent="0.25">
      <c r="B4">
        <v>15</v>
      </c>
    </row>
    <row r="5" spans="1:9" x14ac:dyDescent="0.25">
      <c r="A5" t="s">
        <v>3878</v>
      </c>
      <c r="B5" t="s">
        <v>3879</v>
      </c>
      <c r="C5" t="s">
        <v>3880</v>
      </c>
      <c r="F5" s="1" t="s">
        <v>3881</v>
      </c>
      <c r="G5" s="1" t="s">
        <v>3882</v>
      </c>
    </row>
    <row r="6" spans="1:9" x14ac:dyDescent="0.25">
      <c r="A6">
        <v>0</v>
      </c>
      <c r="B6">
        <f ca="1">COUNTIF(INDIRECT("'Processed Data'!B" &amp; $B$4):INDIRECT("'Processed Data'!AZ" &amp; $B$4),"="&amp;A6)</f>
        <v>18</v>
      </c>
      <c r="C6">
        <f>(B2/(B2+1))^B1</f>
        <v>0.34718732305987421</v>
      </c>
      <c r="E6">
        <f ca="1">B6*LN(C6)</f>
        <v>-19.042034558163191</v>
      </c>
      <c r="F6">
        <f ca="1">$B$18*C6</f>
        <v>17.706553476053585</v>
      </c>
      <c r="G6">
        <f ca="1">((B6-F6)^2/F6)</f>
        <v>4.8632198543149766E-3</v>
      </c>
      <c r="H6" s="1" t="s">
        <v>3882</v>
      </c>
      <c r="I6">
        <f ca="1">SUM(G6:G16)</f>
        <v>5.1952349108770148</v>
      </c>
    </row>
    <row r="7" spans="1:9" x14ac:dyDescent="0.25">
      <c r="A7">
        <v>1</v>
      </c>
      <c r="B7">
        <f ca="1">COUNTIF(INDIRECT("'Processed Data'!B" &amp; $B$4):INDIRECT("'Processed Data'!AZ" &amp; $B$4),"="&amp;A7)</f>
        <v>11</v>
      </c>
      <c r="C7">
        <f>($B$1+A7-1)/(A7*($B$2+1)) * C6</f>
        <v>0.2512550971744012</v>
      </c>
      <c r="E7">
        <f ca="1">B7*LN(C7)</f>
        <v>-15.194151858086707</v>
      </c>
      <c r="F7">
        <f ca="1">$B$18*C7</f>
        <v>12.814009955894461</v>
      </c>
      <c r="G7">
        <f ca="1">((B7-F7)^2/F7)</f>
        <v>0.25679956012290506</v>
      </c>
      <c r="H7" s="1" t="s">
        <v>3883</v>
      </c>
      <c r="I7">
        <f>COUNT(A6:A16)-3</f>
        <v>7</v>
      </c>
    </row>
    <row r="8" spans="1:9" x14ac:dyDescent="0.25">
      <c r="A8">
        <v>2</v>
      </c>
      <c r="B8">
        <f ca="1">COUNTIF(INDIRECT("'Processed Data'!B" &amp; $B$4):INDIRECT("'Processed Data'!AZ" &amp; $B$4),"="&amp;A8)</f>
        <v>10</v>
      </c>
      <c r="C8">
        <f>($B$1+A8-1)/(A8*($B$2+1)) * C7</f>
        <v>0.16089602906482628</v>
      </c>
      <c r="E8">
        <f ca="1">B8*LN(C8)</f>
        <v>-18.269969048108656</v>
      </c>
      <c r="F8">
        <f ca="1">$B$18*C8</f>
        <v>8.2056974823061406</v>
      </c>
      <c r="G8">
        <f ca="1">((B8-F8)^2/F8)</f>
        <v>0.3923519642229979</v>
      </c>
      <c r="H8" s="1" t="s">
        <v>3884</v>
      </c>
      <c r="I8">
        <f ca="1">_xlfn.CHISQ.DIST.RT(I6,I7)</f>
        <v>0.63615130370667883</v>
      </c>
    </row>
    <row r="9" spans="1:9" x14ac:dyDescent="0.25">
      <c r="A9">
        <v>3</v>
      </c>
      <c r="B9">
        <f ca="1">COUNTIF(INDIRECT("'Processed Data'!B" &amp; $B$4):INDIRECT("'Processed Data'!AZ" &amp; $B$4),"="&amp;A9)</f>
        <v>5</v>
      </c>
      <c r="C9">
        <f>($B$1+A9-1)/(A9*($B$2+1)) * C8</f>
        <v>9.8564340954346588E-2</v>
      </c>
      <c r="E9">
        <f ca="1">B9*LN(C9)</f>
        <v>-11.585228681965084</v>
      </c>
      <c r="F9">
        <f ca="1">$B$18*C9</f>
        <v>5.0267813886716759</v>
      </c>
      <c r="G9">
        <f ca="1">((B9-F9)^2/F9)</f>
        <v>1.4268429910235288E-4</v>
      </c>
    </row>
    <row r="10" spans="1:9" x14ac:dyDescent="0.25">
      <c r="A10">
        <v>4</v>
      </c>
      <c r="B10">
        <f ca="1">COUNTIF(INDIRECT("'Processed Data'!B" &amp; $B$4):INDIRECT("'Processed Data'!AZ" &amp; $B$4),"="&amp;A10)</f>
        <v>4</v>
      </c>
      <c r="C10">
        <f>($B$1+A10-1)/(A10*($B$2+1)) * C9</f>
        <v>5.9011467626796675E-2</v>
      </c>
      <c r="E10">
        <f ca="1">B10*LN(C10)</f>
        <v>-11.320093949629094</v>
      </c>
      <c r="F10">
        <f ca="1">$B$18*C10</f>
        <v>3.0095848489666306</v>
      </c>
      <c r="G10">
        <f ca="1">((B10-F10)^2/F10)</f>
        <v>0.32593271850543137</v>
      </c>
    </row>
    <row r="11" spans="1:9" x14ac:dyDescent="0.25">
      <c r="A11">
        <v>5</v>
      </c>
      <c r="B11">
        <f ca="1">COUNTIF(INDIRECT("'Processed Data'!B" &amp; $B$4):INDIRECT("'Processed Data'!AZ" &amp; $B$4),"="&amp;A11)</f>
        <v>2</v>
      </c>
      <c r="C11">
        <f>($B$1+A11-1)/(A11*($B$2+1)) * C10</f>
        <v>3.4839089454192333E-2</v>
      </c>
      <c r="E11">
        <f ca="1">B11*LN(C11)</f>
        <v>-6.7140305248169367</v>
      </c>
      <c r="F11">
        <f ca="1">$B$18*C11</f>
        <v>1.7767935621638089</v>
      </c>
      <c r="G11">
        <f ca="1">((B11-F11)^2/F11)</f>
        <v>2.8039900049417366E-2</v>
      </c>
    </row>
    <row r="12" spans="1:9" x14ac:dyDescent="0.25">
      <c r="A12">
        <v>6</v>
      </c>
      <c r="B12">
        <f ca="1">COUNTIF(INDIRECT("'Processed Data'!B" &amp; $B$4):INDIRECT("'Processed Data'!AZ" &amp; $B$4),"="&amp;A12)</f>
        <v>0</v>
      </c>
      <c r="C12">
        <f>($B$1+A12-1)/(A12*($B$2+1)) * C11</f>
        <v>2.0374726763571969E-2</v>
      </c>
      <c r="E12">
        <f ca="1">B12*LN(C12)</f>
        <v>0</v>
      </c>
      <c r="F12">
        <f ca="1">$B$18*C12</f>
        <v>1.0391110649421704</v>
      </c>
      <c r="G12">
        <f ca="1">((B12-F12)^2/F12)</f>
        <v>1.0391110649421704</v>
      </c>
    </row>
    <row r="13" spans="1:9" x14ac:dyDescent="0.25">
      <c r="A13">
        <v>7</v>
      </c>
      <c r="B13">
        <f ca="1">COUNTIF(INDIRECT("'Processed Data'!B" &amp; $B$4):INDIRECT("'Processed Data'!AZ" &amp; $B$4),"="&amp;A13)</f>
        <v>0</v>
      </c>
      <c r="C13">
        <f>($B$1+A13-1)/(A13*($B$2+1)) * C12</f>
        <v>1.1834786596245844E-2</v>
      </c>
      <c r="E13">
        <f ca="1">B13*LN(C13)</f>
        <v>0</v>
      </c>
      <c r="F13">
        <f ca="1">$B$18*C13</f>
        <v>0.60357411640853809</v>
      </c>
      <c r="G13">
        <f ca="1">((B13-F13)^2/F13)</f>
        <v>0.60357411640853809</v>
      </c>
    </row>
    <row r="14" spans="1:9" x14ac:dyDescent="0.25">
      <c r="A14">
        <v>8</v>
      </c>
      <c r="B14">
        <f ca="1">COUNTIF(INDIRECT("'Processed Data'!B" &amp; $B$4):INDIRECT("'Processed Data'!AZ" &amp; $B$4),"="&amp;A14)</f>
        <v>0</v>
      </c>
      <c r="C14">
        <f>($B$1+A14-1)/(A14*($B$2+1)) * C13</f>
        <v>6.8390931208398321E-3</v>
      </c>
      <c r="E14">
        <f ca="1">B14*LN(C14)</f>
        <v>0</v>
      </c>
      <c r="F14">
        <f ca="1">$B$18*C14</f>
        <v>0.34879374916283146</v>
      </c>
      <c r="G14">
        <f ca="1">((B14-F14)^2/F14)</f>
        <v>0.34879374916283146</v>
      </c>
    </row>
    <row r="15" spans="1:9" x14ac:dyDescent="0.25">
      <c r="A15">
        <v>9</v>
      </c>
      <c r="B15">
        <f ca="1">COUNTIF(INDIRECT("'Processed Data'!B" &amp; $B$4):INDIRECT("'Processed Data'!AZ" &amp; $B$4),"="&amp;A15)</f>
        <v>0</v>
      </c>
      <c r="C15">
        <f>($B$1+A15-1)/(A15*($B$2+1)) * C14</f>
        <v>3.9363506115140537E-3</v>
      </c>
      <c r="E15">
        <f ca="1">B15*LN(C15)</f>
        <v>0</v>
      </c>
      <c r="F15">
        <f ca="1">$B$18*C15</f>
        <v>0.20075388118721674</v>
      </c>
      <c r="G15">
        <f ca="1">((B15-F15)^2/F15)</f>
        <v>0.20075388118721677</v>
      </c>
    </row>
    <row r="16" spans="1:9" x14ac:dyDescent="0.25">
      <c r="A16" s="2" t="s">
        <v>3891</v>
      </c>
      <c r="B16">
        <f ca="1">COUNTIF(INDIRECT("'Processed Data'!B" &amp; $B$4):INDIRECT("'Processed Data'!AZ" &amp; $B$4),"&gt;="&amp;A15+1)</f>
        <v>1</v>
      </c>
      <c r="C16">
        <f>1-SUM(C6:C15)</f>
        <v>5.2616955733909565E-3</v>
      </c>
      <c r="E16">
        <f ca="1">B16*LN(C16)</f>
        <v>-5.2473019518211812</v>
      </c>
      <c r="F16">
        <f ca="1">$B$18*C16</f>
        <v>0.26834647424293878</v>
      </c>
      <c r="G16">
        <f ca="1">((B16-F16)^2/F16)</f>
        <v>1.9948720521220891</v>
      </c>
    </row>
    <row r="18" spans="1:12" x14ac:dyDescent="0.25">
      <c r="B18">
        <f ca="1">SUM(B6:B16)</f>
        <v>51</v>
      </c>
    </row>
    <row r="20" spans="1:12" x14ac:dyDescent="0.25">
      <c r="A20" t="s">
        <v>3885</v>
      </c>
      <c r="B20">
        <v>1.6548648682123273</v>
      </c>
    </row>
    <row r="21" spans="1:12" x14ac:dyDescent="0.25">
      <c r="A21" t="s">
        <v>3886</v>
      </c>
      <c r="B21">
        <v>0.939821589846908</v>
      </c>
      <c r="E21" t="s">
        <v>3892</v>
      </c>
      <c r="F21">
        <f>B20/B21</f>
        <v>1.7608287424870672</v>
      </c>
    </row>
    <row r="22" spans="1:12" x14ac:dyDescent="0.25">
      <c r="A22" t="s">
        <v>3888</v>
      </c>
      <c r="B22">
        <v>7.3736381712674284E-2</v>
      </c>
      <c r="E22" t="s">
        <v>3887</v>
      </c>
      <c r="F22">
        <f ca="1">SUM(E25:E35)</f>
        <v>-87.337021457572206</v>
      </c>
    </row>
    <row r="24" spans="1:12" x14ac:dyDescent="0.25">
      <c r="A24" t="s">
        <v>3878</v>
      </c>
      <c r="B24" t="s">
        <v>3879</v>
      </c>
      <c r="C24" t="s">
        <v>3880</v>
      </c>
      <c r="D24" t="s">
        <v>3889</v>
      </c>
      <c r="F24" s="1" t="s">
        <v>3881</v>
      </c>
      <c r="G24" s="1" t="s">
        <v>3882</v>
      </c>
    </row>
    <row r="25" spans="1:12" x14ac:dyDescent="0.25">
      <c r="A25">
        <v>0</v>
      </c>
      <c r="B25">
        <f ca="1">COUNTIF(INDIRECT("'Processed Data'!B" &amp; $B$4):INDIRECT("'Processed Data'!AZ" &amp; $B$4),"="&amp;A25)</f>
        <v>18</v>
      </c>
      <c r="C25">
        <f>(B21/(B21+1))^B20</f>
        <v>0.30143031959662231</v>
      </c>
      <c r="D25">
        <f>B22+(1-B22)*C25</f>
        <v>0.35294032020374666</v>
      </c>
      <c r="E25">
        <f ca="1">B25*LN(D25)</f>
        <v>-18.746213416568793</v>
      </c>
      <c r="F25">
        <f ca="1">$B$37*D25</f>
        <v>17.999956330391079</v>
      </c>
      <c r="G25">
        <f ca="1">((B25-F25)^2/F25)</f>
        <v>1.0594663166446973E-10</v>
      </c>
      <c r="H25" s="1" t="s">
        <v>3882</v>
      </c>
      <c r="I25">
        <f ca="1">SUM(G25:G35)</f>
        <v>5.6553236243351197</v>
      </c>
      <c r="K25" t="s">
        <v>3890</v>
      </c>
      <c r="L25">
        <f ca="1">ABS(2*(F22-F3))</f>
        <v>7.1578230037289359E-2</v>
      </c>
    </row>
    <row r="26" spans="1:12" x14ac:dyDescent="0.25">
      <c r="A26">
        <v>1</v>
      </c>
      <c r="B26">
        <f ca="1">COUNTIF(INDIRECT("'Processed Data'!B" &amp; $B$4):INDIRECT("'Processed Data'!AZ" &amp; $B$4),"="&amp;A26)</f>
        <v>11</v>
      </c>
      <c r="C26">
        <f>($B$20+A26-1)/(A26*($B$21+1)) * C25</f>
        <v>0.25715068268408736</v>
      </c>
      <c r="D26">
        <f>(1-$B$22)*C26</f>
        <v>0.23818932178801872</v>
      </c>
      <c r="E26">
        <f t="shared" ref="E26:E35" ca="1" si="0">B26*LN(D26)</f>
        <v>-15.781583970145851</v>
      </c>
      <c r="F26">
        <f ca="1">$B$37*D26</f>
        <v>12.147655411188955</v>
      </c>
      <c r="G26">
        <f ca="1">((B26-F26)^2/F26)</f>
        <v>0.10842528029055913</v>
      </c>
      <c r="H26" s="1" t="s">
        <v>3883</v>
      </c>
      <c r="I26">
        <f>COUNT(A25:A37)-4</f>
        <v>6</v>
      </c>
      <c r="K26" t="s">
        <v>3883</v>
      </c>
      <c r="L26">
        <v>1</v>
      </c>
    </row>
    <row r="27" spans="1:12" x14ac:dyDescent="0.25">
      <c r="A27">
        <v>2</v>
      </c>
      <c r="B27">
        <f ca="1">COUNTIF(INDIRECT("'Processed Data'!B" &amp; $B$4):INDIRECT("'Processed Data'!AZ" &amp; $B$4),"="&amp;A27)</f>
        <v>10</v>
      </c>
      <c r="C27">
        <f>($B$20+A27-1)/(A27*($B$21+1)) * C26</f>
        <v>0.17596987188617658</v>
      </c>
      <c r="D27">
        <f>(1-$B$22)*C27</f>
        <v>0.16299449024284707</v>
      </c>
      <c r="E27">
        <f t="shared" ca="1" si="0"/>
        <v>-18.140388809378038</v>
      </c>
      <c r="F27">
        <f ca="1">$B$37*D27</f>
        <v>8.3127190023852009</v>
      </c>
      <c r="G27">
        <f ca="1">((B27-F27)^2/F27)</f>
        <v>0.3424772525205188</v>
      </c>
      <c r="H27" s="1" t="s">
        <v>3884</v>
      </c>
      <c r="I27">
        <f ca="1">_xlfn.CHISQ.DIST.RT(I25,I26)</f>
        <v>0.4628859873753518</v>
      </c>
      <c r="K27" t="s">
        <v>3884</v>
      </c>
      <c r="L27">
        <f ca="1">_xlfn.CHISQ.DIST.RT(L25,L26)</f>
        <v>0.78905258842789394</v>
      </c>
    </row>
    <row r="28" spans="1:12" x14ac:dyDescent="0.25">
      <c r="A28">
        <v>3</v>
      </c>
      <c r="B28">
        <f ca="1">COUNTIF(INDIRECT("'Processed Data'!B" &amp; $B$4):INDIRECT("'Processed Data'!AZ" &amp; $B$4),"="&amp;A28)</f>
        <v>5</v>
      </c>
      <c r="C28">
        <f>($B$20+A28-1)/(A28*($B$21+1)) * C27</f>
        <v>0.11051636672617372</v>
      </c>
      <c r="D28">
        <f>(1-$B$22)*C28</f>
        <v>0.10236728972375468</v>
      </c>
      <c r="E28">
        <f t="shared" ca="1" si="0"/>
        <v>-11.395940268494138</v>
      </c>
      <c r="F28">
        <f ca="1">$B$37*D28</f>
        <v>5.2207317759114886</v>
      </c>
      <c r="G28">
        <f ca="1">((B28-F28)^2/F28)</f>
        <v>9.3325072017386209E-3</v>
      </c>
    </row>
    <row r="29" spans="1:12" x14ac:dyDescent="0.25">
      <c r="A29">
        <v>4</v>
      </c>
      <c r="B29">
        <f ca="1">COUNTIF(INDIRECT("'Processed Data'!B" &amp; $B$4):INDIRECT("'Processed Data'!AZ" &amp; $B$4),"="&amp;A29)</f>
        <v>4</v>
      </c>
      <c r="C29">
        <f>($B$20+A29-1)/(A29*($B$21+1)) * C28</f>
        <v>6.6299750906053126E-2</v>
      </c>
      <c r="D29">
        <f>(1-$B$22)*C29</f>
        <v>6.141104716578917E-2</v>
      </c>
      <c r="E29">
        <f t="shared" ca="1" si="0"/>
        <v>-11.160662154984022</v>
      </c>
      <c r="F29">
        <f ca="1">$B$37*D29</f>
        <v>3.1319634054552479</v>
      </c>
      <c r="G29">
        <f ca="1">((B29-F29)^2/F29)</f>
        <v>0.24057992764424618</v>
      </c>
    </row>
    <row r="30" spans="1:12" x14ac:dyDescent="0.25">
      <c r="A30">
        <v>5</v>
      </c>
      <c r="B30">
        <f ca="1">COUNTIF(INDIRECT("'Processed Data'!B" &amp; $B$4):INDIRECT("'Processed Data'!AZ" &amp; $B$4),"="&amp;A30)</f>
        <v>2</v>
      </c>
      <c r="C30">
        <f>($B$20+A30-1)/(A30*($B$21+1)) * C29</f>
        <v>3.8654702487300067E-2</v>
      </c>
      <c r="D30">
        <f>(1-$B$22)*C30</f>
        <v>3.5804444589706649E-2</v>
      </c>
      <c r="E30">
        <f t="shared" ca="1" si="0"/>
        <v>-6.659366485462118</v>
      </c>
      <c r="F30">
        <f ca="1">$B$37*D30</f>
        <v>1.826026674075039</v>
      </c>
      <c r="G30">
        <f ca="1">((B30-F30)^2/F30)</f>
        <v>1.6575178535507475E-2</v>
      </c>
    </row>
    <row r="31" spans="1:12" x14ac:dyDescent="0.25">
      <c r="A31">
        <v>6</v>
      </c>
      <c r="B31">
        <f ca="1">COUNTIF(INDIRECT("'Processed Data'!B" &amp; $B$4):INDIRECT("'Processed Data'!AZ" &amp; $B$4),"="&amp;A31)</f>
        <v>0</v>
      </c>
      <c r="C31">
        <f>($B$20+A31-1)/(A31*($B$21+1)) * C30</f>
        <v>2.2101845424028103E-2</v>
      </c>
      <c r="D31">
        <f>(1-$B$22)*C31</f>
        <v>2.0472135313287444E-2</v>
      </c>
      <c r="E31">
        <f t="shared" ca="1" si="0"/>
        <v>0</v>
      </c>
      <c r="F31">
        <f ca="1">$B$37*D31</f>
        <v>1.0440789009776597</v>
      </c>
      <c r="G31">
        <f ca="1">((B31-F31)^2/F31)</f>
        <v>1.0440789009776597</v>
      </c>
    </row>
    <row r="32" spans="1:12" x14ac:dyDescent="0.25">
      <c r="A32">
        <v>7</v>
      </c>
      <c r="B32">
        <f ca="1">COUNTIF(INDIRECT("'Processed Data'!B" &amp; $B$4):INDIRECT("'Processed Data'!AZ" &amp; $B$4),"="&amp;A32)</f>
        <v>0</v>
      </c>
      <c r="C32">
        <f>($B$20+A32-1)/(A32*($B$21+1)) * C31</f>
        <v>1.2459661308514197E-2</v>
      </c>
      <c r="D32">
        <f>(1-$B$22)*C32</f>
        <v>1.1540930966258956E-2</v>
      </c>
      <c r="E32">
        <f t="shared" ca="1" si="0"/>
        <v>0</v>
      </c>
      <c r="F32">
        <f ca="1">$B$37*D32</f>
        <v>0.58858747927920674</v>
      </c>
      <c r="G32">
        <f ca="1">((B32-F32)^2/F32)</f>
        <v>0.58858747927920674</v>
      </c>
    </row>
    <row r="33" spans="1:7" x14ac:dyDescent="0.25">
      <c r="A33">
        <v>8</v>
      </c>
      <c r="B33">
        <f ca="1">COUNTIF(INDIRECT("'Processed Data'!B" &amp; $B$4):INDIRECT("'Processed Data'!AZ" &amp; $B$4),"="&amp;A33)</f>
        <v>0</v>
      </c>
      <c r="C33">
        <f>($B$20+A33-1)/(A33*($B$21+1)) * C32</f>
        <v>6.9488790549930481E-3</v>
      </c>
      <c r="D33">
        <f>(1-$B$22)*C33</f>
        <v>6.4364938565188738E-3</v>
      </c>
      <c r="E33">
        <f t="shared" ca="1" si="0"/>
        <v>0</v>
      </c>
      <c r="F33">
        <f ca="1">$B$37*D33</f>
        <v>0.32826118668246257</v>
      </c>
      <c r="G33">
        <f ca="1">((B33-F33)^2/F33)</f>
        <v>0.32826118668246257</v>
      </c>
    </row>
    <row r="34" spans="1:7" x14ac:dyDescent="0.25">
      <c r="A34">
        <v>9</v>
      </c>
      <c r="B34">
        <f ca="1">COUNTIF(INDIRECT("'Processed Data'!B" &amp; $B$4):INDIRECT("'Processed Data'!AZ" &amp; $B$4),"="&amp;A34)</f>
        <v>0</v>
      </c>
      <c r="C34">
        <f>($B$20+A34-1)/(A34*($B$21+1)) * C33</f>
        <v>3.8428785073536171E-3</v>
      </c>
      <c r="D34">
        <f>(1-$B$22)*C34</f>
        <v>3.559518550859959E-3</v>
      </c>
      <c r="E34">
        <f t="shared" ca="1" si="0"/>
        <v>0</v>
      </c>
      <c r="F34">
        <f ca="1">$B$37*D34</f>
        <v>0.18153544609385791</v>
      </c>
      <c r="G34">
        <f ca="1">((B34-F34)^2/F34)</f>
        <v>0.18153544609385788</v>
      </c>
    </row>
    <row r="35" spans="1:7" x14ac:dyDescent="0.25">
      <c r="A35" s="2" t="s">
        <v>3891</v>
      </c>
      <c r="B35">
        <f ca="1">COUNTIF(INDIRECT("'Processed Data'!B" &amp; $B$4):INDIRECT("'Processed Data'!AZ" &amp; $B$4),"&gt;="&amp;A34+1)</f>
        <v>1</v>
      </c>
      <c r="C35">
        <f>1-SUM(C25:C34)</f>
        <v>4.6250414186977951E-3</v>
      </c>
      <c r="D35">
        <f>(1-$B$22)*C35</f>
        <v>4.2840075992117655E-3</v>
      </c>
      <c r="E35">
        <f t="shared" ca="1" si="0"/>
        <v>-5.4528663525392522</v>
      </c>
      <c r="F35">
        <f ca="1">$B$37*D35</f>
        <v>0.21848438755980004</v>
      </c>
      <c r="G35">
        <f ca="1">((B35-F35)^2/F35)</f>
        <v>2.7954704650034161</v>
      </c>
    </row>
    <row r="37" spans="1:7" x14ac:dyDescent="0.25">
      <c r="B37">
        <f ca="1">SUM(B25:B35)</f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BB17"/>
  <sheetViews>
    <sheetView workbookViewId="0">
      <selection activeCell="E30" sqref="E30"/>
    </sheetView>
  </sheetViews>
  <sheetFormatPr defaultRowHeight="15" x14ac:dyDescent="0.25"/>
  <cols>
    <col min="1" max="1" width="10.85546875" bestFit="1" customWidth="1"/>
  </cols>
  <sheetData>
    <row r="3" spans="1:54" x14ac:dyDescent="0.25">
      <c r="B3" t="s">
        <v>545</v>
      </c>
      <c r="C3" t="s">
        <v>384</v>
      </c>
      <c r="D3" t="s">
        <v>63</v>
      </c>
      <c r="E3" t="s">
        <v>127</v>
      </c>
      <c r="F3" t="s">
        <v>53</v>
      </c>
      <c r="G3" t="s">
        <v>68</v>
      </c>
      <c r="H3" t="s">
        <v>910</v>
      </c>
      <c r="I3" t="s">
        <v>805</v>
      </c>
      <c r="J3" t="s">
        <v>322</v>
      </c>
      <c r="K3" t="s">
        <v>20</v>
      </c>
      <c r="L3" t="s">
        <v>41</v>
      </c>
      <c r="M3" t="s">
        <v>335</v>
      </c>
      <c r="N3" t="s">
        <v>106</v>
      </c>
      <c r="O3" t="s">
        <v>222</v>
      </c>
      <c r="P3" t="s">
        <v>90</v>
      </c>
      <c r="Q3" t="s">
        <v>48</v>
      </c>
      <c r="R3" t="s">
        <v>248</v>
      </c>
      <c r="S3" t="s">
        <v>132</v>
      </c>
      <c r="T3" t="s">
        <v>533</v>
      </c>
      <c r="U3" t="s">
        <v>340</v>
      </c>
      <c r="V3" t="s">
        <v>288</v>
      </c>
      <c r="W3" t="s">
        <v>427</v>
      </c>
      <c r="X3" t="s">
        <v>181</v>
      </c>
      <c r="Y3" t="s">
        <v>301</v>
      </c>
      <c r="Z3" t="s">
        <v>186</v>
      </c>
      <c r="AA3" t="s">
        <v>137</v>
      </c>
      <c r="AB3" t="s">
        <v>112</v>
      </c>
      <c r="AC3" t="s">
        <v>163</v>
      </c>
      <c r="AD3" t="s">
        <v>306</v>
      </c>
      <c r="AE3" t="s">
        <v>191</v>
      </c>
      <c r="AF3" t="s">
        <v>172</v>
      </c>
      <c r="AG3" t="s">
        <v>196</v>
      </c>
      <c r="AH3" t="s">
        <v>502</v>
      </c>
      <c r="AI3" t="s">
        <v>1952</v>
      </c>
      <c r="AJ3" t="s">
        <v>117</v>
      </c>
      <c r="AK3" t="s">
        <v>58</v>
      </c>
      <c r="AL3" t="s">
        <v>28</v>
      </c>
      <c r="AM3" t="s">
        <v>74</v>
      </c>
      <c r="AN3" t="s">
        <v>2842</v>
      </c>
      <c r="AO3" t="s">
        <v>710</v>
      </c>
      <c r="AP3" t="s">
        <v>2812</v>
      </c>
      <c r="AQ3" t="s">
        <v>474</v>
      </c>
      <c r="AR3" t="s">
        <v>122</v>
      </c>
      <c r="AS3" t="s">
        <v>142</v>
      </c>
      <c r="AT3" t="s">
        <v>3794</v>
      </c>
      <c r="AU3" t="s">
        <v>209</v>
      </c>
      <c r="AV3" t="s">
        <v>36</v>
      </c>
      <c r="AW3" t="s">
        <v>897</v>
      </c>
      <c r="AX3" t="s">
        <v>678</v>
      </c>
      <c r="AY3" t="s">
        <v>1655</v>
      </c>
      <c r="AZ3" t="s">
        <v>875</v>
      </c>
      <c r="BB3" t="s">
        <v>3877</v>
      </c>
    </row>
    <row r="4" spans="1:54" x14ac:dyDescent="0.25">
      <c r="A4" t="s">
        <v>17</v>
      </c>
      <c r="B4">
        <f>COUNTIFS('the-counted-2015'!$F$2:$F$1141,"="&amp;$A4,'the-counted-2015'!$K$2:$K$1141,"="&amp;B$3)</f>
        <v>0</v>
      </c>
      <c r="C4">
        <f>COUNTIFS('the-counted-2015'!$F$2:$F$1141,"="&amp;$A4,'the-counted-2015'!$K$2:$K$1141,"="&amp;C$3)</f>
        <v>1</v>
      </c>
      <c r="D4">
        <f>COUNTIFS('the-counted-2015'!$F$2:$F$1141,"="&amp;$A4,'the-counted-2015'!$K$2:$K$1141,"="&amp;D$3)</f>
        <v>5</v>
      </c>
      <c r="E4">
        <f>COUNTIFS('the-counted-2015'!$F$2:$F$1141,"="&amp;$A4,'the-counted-2015'!$K$2:$K$1141,"="&amp;E$3)</f>
        <v>2</v>
      </c>
      <c r="F4">
        <f>COUNTIFS('the-counted-2015'!$F$2:$F$1141,"="&amp;$A4,'the-counted-2015'!$K$2:$K$1141,"="&amp;F$3)</f>
        <v>11</v>
      </c>
      <c r="G4">
        <f>COUNTIFS('the-counted-2015'!$F$2:$F$1141,"="&amp;$A4,'the-counted-2015'!$K$2:$K$1141,"="&amp;G$3)</f>
        <v>4</v>
      </c>
      <c r="H4">
        <f>COUNTIFS('the-counted-2015'!$F$2:$F$1141,"="&amp;$A4,'the-counted-2015'!$K$2:$K$1141,"="&amp;H$3)</f>
        <v>0</v>
      </c>
      <c r="I4">
        <f>COUNTIFS('the-counted-2015'!$F$2:$F$1141,"="&amp;$A4,'the-counted-2015'!$K$2:$K$1141,"="&amp;I$3)</f>
        <v>0</v>
      </c>
      <c r="J4">
        <f>COUNTIFS('the-counted-2015'!$F$2:$F$1141,"="&amp;$A4,'the-counted-2015'!$K$2:$K$1141,"="&amp;J$3)</f>
        <v>1</v>
      </c>
      <c r="K4">
        <f>COUNTIFS('the-counted-2015'!$F$2:$F$1141,"="&amp;$A4,'the-counted-2015'!$K$2:$K$1141,"="&amp;K$3)</f>
        <v>1</v>
      </c>
      <c r="L4">
        <f>COUNTIFS('the-counted-2015'!$F$2:$F$1141,"="&amp;$A4,'the-counted-2015'!$K$2:$K$1141,"="&amp;L$3)</f>
        <v>1</v>
      </c>
      <c r="M4">
        <f>COUNTIFS('the-counted-2015'!$F$2:$F$1141,"="&amp;$A4,'the-counted-2015'!$K$2:$K$1141,"="&amp;M$3)</f>
        <v>1</v>
      </c>
      <c r="N4">
        <f>COUNTIFS('the-counted-2015'!$F$2:$F$1141,"="&amp;$A4,'the-counted-2015'!$K$2:$K$1141,"="&amp;N$3)</f>
        <v>2</v>
      </c>
      <c r="O4">
        <f>COUNTIFS('the-counted-2015'!$F$2:$F$1141,"="&amp;$A4,'the-counted-2015'!$K$2:$K$1141,"="&amp;O$3)</f>
        <v>1</v>
      </c>
      <c r="P4">
        <f>COUNTIFS('the-counted-2015'!$F$2:$F$1141,"="&amp;$A4,'the-counted-2015'!$K$2:$K$1141,"="&amp;P$3)</f>
        <v>2</v>
      </c>
      <c r="Q4">
        <f>COUNTIFS('the-counted-2015'!$F$2:$F$1141,"="&amp;$A4,'the-counted-2015'!$K$2:$K$1141,"="&amp;Q$3)</f>
        <v>2</v>
      </c>
      <c r="R4">
        <f>COUNTIFS('the-counted-2015'!$F$2:$F$1141,"="&amp;$A4,'the-counted-2015'!$K$2:$K$1141,"="&amp;R$3)</f>
        <v>2</v>
      </c>
      <c r="S4">
        <f>COUNTIFS('the-counted-2015'!$F$2:$F$1141,"="&amp;$A4,'the-counted-2015'!$K$2:$K$1141,"="&amp;S$3)</f>
        <v>2</v>
      </c>
      <c r="T4">
        <f>COUNTIFS('the-counted-2015'!$F$2:$F$1141,"="&amp;$A4,'the-counted-2015'!$K$2:$K$1141,"="&amp;T$3)</f>
        <v>0</v>
      </c>
      <c r="U4">
        <f>COUNTIFS('the-counted-2015'!$F$2:$F$1141,"="&amp;$A4,'the-counted-2015'!$K$2:$K$1141,"="&amp;U$3)</f>
        <v>2</v>
      </c>
      <c r="V4">
        <f>COUNTIFS('the-counted-2015'!$F$2:$F$1141,"="&amp;$A4,'the-counted-2015'!$K$2:$K$1141,"="&amp;V$3)</f>
        <v>1</v>
      </c>
      <c r="W4">
        <f>COUNTIFS('the-counted-2015'!$F$2:$F$1141,"="&amp;$A4,'the-counted-2015'!$K$2:$K$1141,"="&amp;W$3)</f>
        <v>0</v>
      </c>
      <c r="X4">
        <f>COUNTIFS('the-counted-2015'!$F$2:$F$1141,"="&amp;$A4,'the-counted-2015'!$K$2:$K$1141,"="&amp;X$3)</f>
        <v>4</v>
      </c>
      <c r="Y4">
        <f>COUNTIFS('the-counted-2015'!$F$2:$F$1141,"="&amp;$A4,'the-counted-2015'!$K$2:$K$1141,"="&amp;Y$3)</f>
        <v>1</v>
      </c>
      <c r="Z4">
        <f>COUNTIFS('the-counted-2015'!$F$2:$F$1141,"="&amp;$A4,'the-counted-2015'!$K$2:$K$1141,"="&amp;Z$3)</f>
        <v>2</v>
      </c>
      <c r="AA4">
        <f>COUNTIFS('the-counted-2015'!$F$2:$F$1141,"="&amp;$A4,'the-counted-2015'!$K$2:$K$1141,"="&amp;AA$3)</f>
        <v>2</v>
      </c>
      <c r="AB4">
        <f>COUNTIFS('the-counted-2015'!$F$2:$F$1141,"="&amp;$A4,'the-counted-2015'!$K$2:$K$1141,"="&amp;AB$3)</f>
        <v>2</v>
      </c>
      <c r="AC4">
        <f>COUNTIFS('the-counted-2015'!$F$2:$F$1141,"="&amp;$A4,'the-counted-2015'!$K$2:$K$1141,"="&amp;AC$3)</f>
        <v>1</v>
      </c>
      <c r="AD4">
        <f>COUNTIFS('the-counted-2015'!$F$2:$F$1141,"="&amp;$A4,'the-counted-2015'!$K$2:$K$1141,"="&amp;AD$3)</f>
        <v>1</v>
      </c>
      <c r="AE4">
        <f>COUNTIFS('the-counted-2015'!$F$2:$F$1141,"="&amp;$A4,'the-counted-2015'!$K$2:$K$1141,"="&amp;AE$3)</f>
        <v>3</v>
      </c>
      <c r="AF4">
        <f>COUNTIFS('the-counted-2015'!$F$2:$F$1141,"="&amp;$A4,'the-counted-2015'!$K$2:$K$1141,"="&amp;AF$3)</f>
        <v>1</v>
      </c>
      <c r="AG4">
        <f>COUNTIFS('the-counted-2015'!$F$2:$F$1141,"="&amp;$A4,'the-counted-2015'!$K$2:$K$1141,"="&amp;AG$3)</f>
        <v>1</v>
      </c>
      <c r="AH4">
        <f>COUNTIFS('the-counted-2015'!$F$2:$F$1141,"="&amp;$A4,'the-counted-2015'!$K$2:$K$1141,"="&amp;AH$3)</f>
        <v>0</v>
      </c>
      <c r="AI4">
        <f>COUNTIFS('the-counted-2015'!$F$2:$F$1141,"="&amp;$A4,'the-counted-2015'!$K$2:$K$1141,"="&amp;AI$3)</f>
        <v>0</v>
      </c>
      <c r="AJ4">
        <f>COUNTIFS('the-counted-2015'!$F$2:$F$1141,"="&amp;$A4,'the-counted-2015'!$K$2:$K$1141,"="&amp;AJ$3)</f>
        <v>2</v>
      </c>
      <c r="AK4">
        <f>COUNTIFS('the-counted-2015'!$F$2:$F$1141,"="&amp;$A4,'the-counted-2015'!$K$2:$K$1141,"="&amp;AK$3)</f>
        <v>4</v>
      </c>
      <c r="AL4">
        <f>COUNTIFS('the-counted-2015'!$F$2:$F$1141,"="&amp;$A4,'the-counted-2015'!$K$2:$K$1141,"="&amp;AL$3)</f>
        <v>1</v>
      </c>
      <c r="AM4">
        <f>COUNTIFS('the-counted-2015'!$F$2:$F$1141,"="&amp;$A4,'the-counted-2015'!$K$2:$K$1141,"="&amp;AM$3)</f>
        <v>2</v>
      </c>
      <c r="AN4">
        <f>COUNTIFS('the-counted-2015'!$F$2:$F$1141,"="&amp;$A4,'the-counted-2015'!$K$2:$K$1141,"="&amp;AN$3)</f>
        <v>0</v>
      </c>
      <c r="AO4">
        <f>COUNTIFS('the-counted-2015'!$F$2:$F$1141,"="&amp;$A4,'the-counted-2015'!$K$2:$K$1141,"="&amp;AO$3)</f>
        <v>0</v>
      </c>
      <c r="AP4">
        <f>COUNTIFS('the-counted-2015'!$F$2:$F$1141,"="&amp;$A4,'the-counted-2015'!$K$2:$K$1141,"="&amp;AP$3)</f>
        <v>0</v>
      </c>
      <c r="AQ4">
        <f>COUNTIFS('the-counted-2015'!$F$2:$F$1141,"="&amp;$A4,'the-counted-2015'!$K$2:$K$1141,"="&amp;AQ$3)</f>
        <v>0</v>
      </c>
      <c r="AR4">
        <f>COUNTIFS('the-counted-2015'!$F$2:$F$1141,"="&amp;$A4,'the-counted-2015'!$K$2:$K$1141,"="&amp;AR$3)</f>
        <v>18</v>
      </c>
      <c r="AS4">
        <f>COUNTIFS('the-counted-2015'!$F$2:$F$1141,"="&amp;$A4,'the-counted-2015'!$K$2:$K$1141,"="&amp;AS$3)</f>
        <v>3</v>
      </c>
      <c r="AT4">
        <f>COUNTIFS('the-counted-2015'!$F$2:$F$1141,"="&amp;$A4,'the-counted-2015'!$K$2:$K$1141,"="&amp;AT$3)</f>
        <v>0</v>
      </c>
      <c r="AU4">
        <f>COUNTIFS('the-counted-2015'!$F$2:$F$1141,"="&amp;$A4,'the-counted-2015'!$K$2:$K$1141,"="&amp;AU$3)</f>
        <v>1</v>
      </c>
      <c r="AV4">
        <f>COUNTIFS('the-counted-2015'!$F$2:$F$1141,"="&amp;$A4,'the-counted-2015'!$K$2:$K$1141,"="&amp;AV$3)</f>
        <v>1</v>
      </c>
      <c r="AW4">
        <f>COUNTIFS('the-counted-2015'!$F$2:$F$1141,"="&amp;$A4,'the-counted-2015'!$K$2:$K$1141,"="&amp;AW$3)</f>
        <v>0</v>
      </c>
      <c r="AX4">
        <f>COUNTIFS('the-counted-2015'!$F$2:$F$1141,"="&amp;$A4,'the-counted-2015'!$K$2:$K$1141,"="&amp;AX$3)</f>
        <v>0</v>
      </c>
      <c r="AY4">
        <f>COUNTIFS('the-counted-2015'!$F$2:$F$1141,"="&amp;$A4,'the-counted-2015'!$K$2:$K$1141,"="&amp;AY$3)</f>
        <v>0</v>
      </c>
      <c r="AZ4">
        <f>COUNTIFS('the-counted-2015'!$F$2:$F$1141,"="&amp;$A4,'the-counted-2015'!$K$2:$K$1141,"="&amp;AZ$3)</f>
        <v>0</v>
      </c>
      <c r="BB4">
        <f t="shared" ref="BB4:BB15" si="0">SUM(B4:AZ4)</f>
        <v>91</v>
      </c>
    </row>
    <row r="5" spans="1:54" x14ac:dyDescent="0.25">
      <c r="A5" t="s">
        <v>420</v>
      </c>
      <c r="B5">
        <f>COUNTIFS('the-counted-2015'!$F$2:$F$1141,"="&amp;$A5,'the-counted-2015'!$K$2:$K$1141,"="&amp;B$3)</f>
        <v>3</v>
      </c>
      <c r="C5">
        <f>COUNTIFS('the-counted-2015'!$F$2:$F$1141,"="&amp;$A5,'the-counted-2015'!$K$2:$K$1141,"="&amp;C$3)</f>
        <v>1</v>
      </c>
      <c r="D5">
        <f>COUNTIFS('the-counted-2015'!$F$2:$F$1141,"="&amp;$A5,'the-counted-2015'!$K$2:$K$1141,"="&amp;D$3)</f>
        <v>6</v>
      </c>
      <c r="E5">
        <f>COUNTIFS('the-counted-2015'!$F$2:$F$1141,"="&amp;$A5,'the-counted-2015'!$K$2:$K$1141,"="&amp;E$3)</f>
        <v>0</v>
      </c>
      <c r="F5">
        <f>COUNTIFS('the-counted-2015'!$F$2:$F$1141,"="&amp;$A5,'the-counted-2015'!$K$2:$K$1141,"="&amp;F$3)</f>
        <v>11</v>
      </c>
      <c r="G5">
        <f>COUNTIFS('the-counted-2015'!$F$2:$F$1141,"="&amp;$A5,'the-counted-2015'!$K$2:$K$1141,"="&amp;G$3)</f>
        <v>1</v>
      </c>
      <c r="H5">
        <f>COUNTIFS('the-counted-2015'!$F$2:$F$1141,"="&amp;$A5,'the-counted-2015'!$K$2:$K$1141,"="&amp;H$3)</f>
        <v>0</v>
      </c>
      <c r="I5">
        <f>COUNTIFS('the-counted-2015'!$F$2:$F$1141,"="&amp;$A5,'the-counted-2015'!$K$2:$K$1141,"="&amp;I$3)</f>
        <v>0</v>
      </c>
      <c r="J5">
        <f>COUNTIFS('the-counted-2015'!$F$2:$F$1141,"="&amp;$A5,'the-counted-2015'!$K$2:$K$1141,"="&amp;J$3)</f>
        <v>7</v>
      </c>
      <c r="K5">
        <f>COUNTIFS('the-counted-2015'!$F$2:$F$1141,"="&amp;$A5,'the-counted-2015'!$K$2:$K$1141,"="&amp;K$3)</f>
        <v>4</v>
      </c>
      <c r="L5">
        <f>COUNTIFS('the-counted-2015'!$F$2:$F$1141,"="&amp;$A5,'the-counted-2015'!$K$2:$K$1141,"="&amp;L$3)</f>
        <v>0</v>
      </c>
      <c r="M5">
        <f>COUNTIFS('the-counted-2015'!$F$2:$F$1141,"="&amp;$A5,'the-counted-2015'!$K$2:$K$1141,"="&amp;M$3)</f>
        <v>1</v>
      </c>
      <c r="N5">
        <f>COUNTIFS('the-counted-2015'!$F$2:$F$1141,"="&amp;$A5,'the-counted-2015'!$K$2:$K$1141,"="&amp;N$3)</f>
        <v>0</v>
      </c>
      <c r="O5">
        <f>COUNTIFS('the-counted-2015'!$F$2:$F$1141,"="&amp;$A5,'the-counted-2015'!$K$2:$K$1141,"="&amp;O$3)</f>
        <v>2</v>
      </c>
      <c r="P5">
        <f>COUNTIFS('the-counted-2015'!$F$2:$F$1141,"="&amp;$A5,'the-counted-2015'!$K$2:$K$1141,"="&amp;P$3)</f>
        <v>0</v>
      </c>
      <c r="Q5">
        <f>COUNTIFS('the-counted-2015'!$F$2:$F$1141,"="&amp;$A5,'the-counted-2015'!$K$2:$K$1141,"="&amp;Q$3)</f>
        <v>1</v>
      </c>
      <c r="R5">
        <f>COUNTIFS('the-counted-2015'!$F$2:$F$1141,"="&amp;$A5,'the-counted-2015'!$K$2:$K$1141,"="&amp;R$3)</f>
        <v>0</v>
      </c>
      <c r="S5">
        <f>COUNTIFS('the-counted-2015'!$F$2:$F$1141,"="&amp;$A5,'the-counted-2015'!$K$2:$K$1141,"="&amp;S$3)</f>
        <v>1</v>
      </c>
      <c r="T5">
        <f>COUNTIFS('the-counted-2015'!$F$2:$F$1141,"="&amp;$A5,'the-counted-2015'!$K$2:$K$1141,"="&amp;T$3)</f>
        <v>1</v>
      </c>
      <c r="U5">
        <f>COUNTIFS('the-counted-2015'!$F$2:$F$1141,"="&amp;$A5,'the-counted-2015'!$K$2:$K$1141,"="&amp;U$3)</f>
        <v>0</v>
      </c>
      <c r="V5">
        <f>COUNTIFS('the-counted-2015'!$F$2:$F$1141,"="&amp;$A5,'the-counted-2015'!$K$2:$K$1141,"="&amp;V$3)</f>
        <v>1</v>
      </c>
      <c r="W5">
        <f>COUNTIFS('the-counted-2015'!$F$2:$F$1141,"="&amp;$A5,'the-counted-2015'!$K$2:$K$1141,"="&amp;W$3)</f>
        <v>4</v>
      </c>
      <c r="X5">
        <f>COUNTIFS('the-counted-2015'!$F$2:$F$1141,"="&amp;$A5,'the-counted-2015'!$K$2:$K$1141,"="&amp;X$3)</f>
        <v>0</v>
      </c>
      <c r="Y5">
        <f>COUNTIFS('the-counted-2015'!$F$2:$F$1141,"="&amp;$A5,'the-counted-2015'!$K$2:$K$1141,"="&amp;Y$3)</f>
        <v>2</v>
      </c>
      <c r="Z5">
        <f>COUNTIFS('the-counted-2015'!$F$2:$F$1141,"="&amp;$A5,'the-counted-2015'!$K$2:$K$1141,"="&amp;Z$3)</f>
        <v>3</v>
      </c>
      <c r="AA5">
        <f>COUNTIFS('the-counted-2015'!$F$2:$F$1141,"="&amp;$A5,'the-counted-2015'!$K$2:$K$1141,"="&amp;AA$3)</f>
        <v>0</v>
      </c>
      <c r="AB5">
        <f>COUNTIFS('the-counted-2015'!$F$2:$F$1141,"="&amp;$A5,'the-counted-2015'!$K$2:$K$1141,"="&amp;AB$3)</f>
        <v>1</v>
      </c>
      <c r="AC5">
        <f>COUNTIFS('the-counted-2015'!$F$2:$F$1141,"="&amp;$A5,'the-counted-2015'!$K$2:$K$1141,"="&amp;AC$3)</f>
        <v>1</v>
      </c>
      <c r="AD5">
        <f>COUNTIFS('the-counted-2015'!$F$2:$F$1141,"="&amp;$A5,'the-counted-2015'!$K$2:$K$1141,"="&amp;AD$3)</f>
        <v>0</v>
      </c>
      <c r="AE5">
        <f>COUNTIFS('the-counted-2015'!$F$2:$F$1141,"="&amp;$A5,'the-counted-2015'!$K$2:$K$1141,"="&amp;AE$3)</f>
        <v>0</v>
      </c>
      <c r="AF5">
        <f>COUNTIFS('the-counted-2015'!$F$2:$F$1141,"="&amp;$A5,'the-counted-2015'!$K$2:$K$1141,"="&amp;AF$3)</f>
        <v>1</v>
      </c>
      <c r="AG5">
        <f>COUNTIFS('the-counted-2015'!$F$2:$F$1141,"="&amp;$A5,'the-counted-2015'!$K$2:$K$1141,"="&amp;AG$3)</f>
        <v>1</v>
      </c>
      <c r="AH5">
        <f>COUNTIFS('the-counted-2015'!$F$2:$F$1141,"="&amp;$A5,'the-counted-2015'!$K$2:$K$1141,"="&amp;AH$3)</f>
        <v>4</v>
      </c>
      <c r="AI5">
        <f>COUNTIFS('the-counted-2015'!$F$2:$F$1141,"="&amp;$A5,'the-counted-2015'!$K$2:$K$1141,"="&amp;AI$3)</f>
        <v>0</v>
      </c>
      <c r="AJ5">
        <f>COUNTIFS('the-counted-2015'!$F$2:$F$1141,"="&amp;$A5,'the-counted-2015'!$K$2:$K$1141,"="&amp;AJ$3)</f>
        <v>0</v>
      </c>
      <c r="AK5">
        <f>COUNTIFS('the-counted-2015'!$F$2:$F$1141,"="&amp;$A5,'the-counted-2015'!$K$2:$K$1141,"="&amp;AK$3)</f>
        <v>3</v>
      </c>
      <c r="AL5">
        <f>COUNTIFS('the-counted-2015'!$F$2:$F$1141,"="&amp;$A5,'the-counted-2015'!$K$2:$K$1141,"="&amp;AL$3)</f>
        <v>1</v>
      </c>
      <c r="AM5">
        <f>COUNTIFS('the-counted-2015'!$F$2:$F$1141,"="&amp;$A5,'the-counted-2015'!$K$2:$K$1141,"="&amp;AM$3)</f>
        <v>3</v>
      </c>
      <c r="AN5">
        <f>COUNTIFS('the-counted-2015'!$F$2:$F$1141,"="&amp;$A5,'the-counted-2015'!$K$2:$K$1141,"="&amp;AN$3)</f>
        <v>0</v>
      </c>
      <c r="AO5">
        <f>COUNTIFS('the-counted-2015'!$F$2:$F$1141,"="&amp;$A5,'the-counted-2015'!$K$2:$K$1141,"="&amp;AO$3)</f>
        <v>1</v>
      </c>
      <c r="AP5">
        <f>COUNTIFS('the-counted-2015'!$F$2:$F$1141,"="&amp;$A5,'the-counted-2015'!$K$2:$K$1141,"="&amp;AP$3)</f>
        <v>0</v>
      </c>
      <c r="AQ5">
        <f>COUNTIFS('the-counted-2015'!$F$2:$F$1141,"="&amp;$A5,'the-counted-2015'!$K$2:$K$1141,"="&amp;AQ$3)</f>
        <v>3</v>
      </c>
      <c r="AR5">
        <f>COUNTIFS('the-counted-2015'!$F$2:$F$1141,"="&amp;$A5,'the-counted-2015'!$K$2:$K$1141,"="&amp;AR$3)</f>
        <v>10</v>
      </c>
      <c r="AS5">
        <f>COUNTIFS('the-counted-2015'!$F$2:$F$1141,"="&amp;$A5,'the-counted-2015'!$K$2:$K$1141,"="&amp;AS$3)</f>
        <v>1</v>
      </c>
      <c r="AT5">
        <f>COUNTIFS('the-counted-2015'!$F$2:$F$1141,"="&amp;$A5,'the-counted-2015'!$K$2:$K$1141,"="&amp;AT$3)</f>
        <v>0</v>
      </c>
      <c r="AU5">
        <f>COUNTIFS('the-counted-2015'!$F$2:$F$1141,"="&amp;$A5,'the-counted-2015'!$K$2:$K$1141,"="&amp;AU$3)</f>
        <v>1</v>
      </c>
      <c r="AV5">
        <f>COUNTIFS('the-counted-2015'!$F$2:$F$1141,"="&amp;$A5,'the-counted-2015'!$K$2:$K$1141,"="&amp;AV$3)</f>
        <v>2</v>
      </c>
      <c r="AW5">
        <f>COUNTIFS('the-counted-2015'!$F$2:$F$1141,"="&amp;$A5,'the-counted-2015'!$K$2:$K$1141,"="&amp;AW$3)</f>
        <v>0</v>
      </c>
      <c r="AX5">
        <f>COUNTIFS('the-counted-2015'!$F$2:$F$1141,"="&amp;$A5,'the-counted-2015'!$K$2:$K$1141,"="&amp;AX$3)</f>
        <v>1</v>
      </c>
      <c r="AY5">
        <f>COUNTIFS('the-counted-2015'!$F$2:$F$1141,"="&amp;$A5,'the-counted-2015'!$K$2:$K$1141,"="&amp;AY$3)</f>
        <v>0</v>
      </c>
      <c r="AZ5">
        <f>COUNTIFS('the-counted-2015'!$F$2:$F$1141,"="&amp;$A5,'the-counted-2015'!$K$2:$K$1141,"="&amp;AZ$3)</f>
        <v>0</v>
      </c>
      <c r="BB5">
        <f t="shared" si="0"/>
        <v>83</v>
      </c>
    </row>
    <row r="6" spans="1:54" x14ac:dyDescent="0.25">
      <c r="A6" t="s">
        <v>445</v>
      </c>
      <c r="B6">
        <f>COUNTIFS('the-counted-2015'!$F$2:$F$1141,"="&amp;$A6,'the-counted-2015'!$K$2:$K$1141,"="&amp;B$3)</f>
        <v>4</v>
      </c>
      <c r="C6">
        <f>COUNTIFS('the-counted-2015'!$F$2:$F$1141,"="&amp;$A6,'the-counted-2015'!$K$2:$K$1141,"="&amp;C$3)</f>
        <v>0</v>
      </c>
      <c r="D6">
        <f>COUNTIFS('the-counted-2015'!$F$2:$F$1141,"="&amp;$A6,'the-counted-2015'!$K$2:$K$1141,"="&amp;D$3)</f>
        <v>7</v>
      </c>
      <c r="E6">
        <f>COUNTIFS('the-counted-2015'!$F$2:$F$1141,"="&amp;$A6,'the-counted-2015'!$K$2:$K$1141,"="&amp;E$3)</f>
        <v>0</v>
      </c>
      <c r="F6">
        <f>COUNTIFS('the-counted-2015'!$F$2:$F$1141,"="&amp;$A6,'the-counted-2015'!$K$2:$K$1141,"="&amp;F$3)</f>
        <v>24</v>
      </c>
      <c r="G6">
        <f>COUNTIFS('the-counted-2015'!$F$2:$F$1141,"="&amp;$A6,'the-counted-2015'!$K$2:$K$1141,"="&amp;G$3)</f>
        <v>3</v>
      </c>
      <c r="H6">
        <f>COUNTIFS('the-counted-2015'!$F$2:$F$1141,"="&amp;$A6,'the-counted-2015'!$K$2:$K$1141,"="&amp;H$3)</f>
        <v>1</v>
      </c>
      <c r="I6">
        <f>COUNTIFS('the-counted-2015'!$F$2:$F$1141,"="&amp;$A6,'the-counted-2015'!$K$2:$K$1141,"="&amp;I$3)</f>
        <v>1</v>
      </c>
      <c r="J6">
        <f>COUNTIFS('the-counted-2015'!$F$2:$F$1141,"="&amp;$A6,'the-counted-2015'!$K$2:$K$1141,"="&amp;J$3)</f>
        <v>7</v>
      </c>
      <c r="K6">
        <f>COUNTIFS('the-counted-2015'!$F$2:$F$1141,"="&amp;$A6,'the-counted-2015'!$K$2:$K$1141,"="&amp;K$3)</f>
        <v>5</v>
      </c>
      <c r="L6">
        <f>COUNTIFS('the-counted-2015'!$F$2:$F$1141,"="&amp;$A6,'the-counted-2015'!$K$2:$K$1141,"="&amp;L$3)</f>
        <v>2</v>
      </c>
      <c r="M6">
        <f>COUNTIFS('the-counted-2015'!$F$2:$F$1141,"="&amp;$A6,'the-counted-2015'!$K$2:$K$1141,"="&amp;M$3)</f>
        <v>1</v>
      </c>
      <c r="N6">
        <f>COUNTIFS('the-counted-2015'!$F$2:$F$1141,"="&amp;$A6,'the-counted-2015'!$K$2:$K$1141,"="&amp;N$3)</f>
        <v>1</v>
      </c>
      <c r="O6">
        <f>COUNTIFS('the-counted-2015'!$F$2:$F$1141,"="&amp;$A6,'the-counted-2015'!$K$2:$K$1141,"="&amp;O$3)</f>
        <v>2</v>
      </c>
      <c r="P6">
        <f>COUNTIFS('the-counted-2015'!$F$2:$F$1141,"="&amp;$A6,'the-counted-2015'!$K$2:$K$1141,"="&amp;P$3)</f>
        <v>0</v>
      </c>
      <c r="Q6">
        <f>COUNTIFS('the-counted-2015'!$F$2:$F$1141,"="&amp;$A6,'the-counted-2015'!$K$2:$K$1141,"="&amp;Q$3)</f>
        <v>1</v>
      </c>
      <c r="R6">
        <f>COUNTIFS('the-counted-2015'!$F$2:$F$1141,"="&amp;$A6,'the-counted-2015'!$K$2:$K$1141,"="&amp;R$3)</f>
        <v>2</v>
      </c>
      <c r="S6">
        <f>COUNTIFS('the-counted-2015'!$F$2:$F$1141,"="&amp;$A6,'the-counted-2015'!$K$2:$K$1141,"="&amp;S$3)</f>
        <v>3</v>
      </c>
      <c r="T6">
        <f>COUNTIFS('the-counted-2015'!$F$2:$F$1141,"="&amp;$A6,'the-counted-2015'!$K$2:$K$1141,"="&amp;T$3)</f>
        <v>0</v>
      </c>
      <c r="U6">
        <f>COUNTIFS('the-counted-2015'!$F$2:$F$1141,"="&amp;$A6,'the-counted-2015'!$K$2:$K$1141,"="&amp;U$3)</f>
        <v>3</v>
      </c>
      <c r="V6">
        <f>COUNTIFS('the-counted-2015'!$F$2:$F$1141,"="&amp;$A6,'the-counted-2015'!$K$2:$K$1141,"="&amp;V$3)</f>
        <v>2</v>
      </c>
      <c r="W6">
        <f>COUNTIFS('the-counted-2015'!$F$2:$F$1141,"="&amp;$A6,'the-counted-2015'!$K$2:$K$1141,"="&amp;W$3)</f>
        <v>0</v>
      </c>
      <c r="X6">
        <f>COUNTIFS('the-counted-2015'!$F$2:$F$1141,"="&amp;$A6,'the-counted-2015'!$K$2:$K$1141,"="&amp;X$3)</f>
        <v>1</v>
      </c>
      <c r="Y6">
        <f>COUNTIFS('the-counted-2015'!$F$2:$F$1141,"="&amp;$A6,'the-counted-2015'!$K$2:$K$1141,"="&amp;Y$3)</f>
        <v>2</v>
      </c>
      <c r="Z6">
        <f>COUNTIFS('the-counted-2015'!$F$2:$F$1141,"="&amp;$A6,'the-counted-2015'!$K$2:$K$1141,"="&amp;Z$3)</f>
        <v>2</v>
      </c>
      <c r="AA6">
        <f>COUNTIFS('the-counted-2015'!$F$2:$F$1141,"="&amp;$A6,'the-counted-2015'!$K$2:$K$1141,"="&amp;AA$3)</f>
        <v>0</v>
      </c>
      <c r="AB6">
        <f>COUNTIFS('the-counted-2015'!$F$2:$F$1141,"="&amp;$A6,'the-counted-2015'!$K$2:$K$1141,"="&amp;AB$3)</f>
        <v>1</v>
      </c>
      <c r="AC6">
        <f>COUNTIFS('the-counted-2015'!$F$2:$F$1141,"="&amp;$A6,'the-counted-2015'!$K$2:$K$1141,"="&amp;AC$3)</f>
        <v>1</v>
      </c>
      <c r="AD6">
        <f>COUNTIFS('the-counted-2015'!$F$2:$F$1141,"="&amp;$A6,'the-counted-2015'!$K$2:$K$1141,"="&amp;AD$3)</f>
        <v>0</v>
      </c>
      <c r="AE6">
        <f>COUNTIFS('the-counted-2015'!$F$2:$F$1141,"="&amp;$A6,'the-counted-2015'!$K$2:$K$1141,"="&amp;AE$3)</f>
        <v>2</v>
      </c>
      <c r="AF6">
        <f>COUNTIFS('the-counted-2015'!$F$2:$F$1141,"="&amp;$A6,'the-counted-2015'!$K$2:$K$1141,"="&amp;AF$3)</f>
        <v>0</v>
      </c>
      <c r="AG6">
        <f>COUNTIFS('the-counted-2015'!$F$2:$F$1141,"="&amp;$A6,'the-counted-2015'!$K$2:$K$1141,"="&amp;AG$3)</f>
        <v>2</v>
      </c>
      <c r="AH6">
        <f>COUNTIFS('the-counted-2015'!$F$2:$F$1141,"="&amp;$A6,'the-counted-2015'!$K$2:$K$1141,"="&amp;AH$3)</f>
        <v>3</v>
      </c>
      <c r="AI6">
        <f>COUNTIFS('the-counted-2015'!$F$2:$F$1141,"="&amp;$A6,'the-counted-2015'!$K$2:$K$1141,"="&amp;AI$3)</f>
        <v>0</v>
      </c>
      <c r="AJ6">
        <f>COUNTIFS('the-counted-2015'!$F$2:$F$1141,"="&amp;$A6,'the-counted-2015'!$K$2:$K$1141,"="&amp;AJ$3)</f>
        <v>6</v>
      </c>
      <c r="AK6">
        <f>COUNTIFS('the-counted-2015'!$F$2:$F$1141,"="&amp;$A6,'the-counted-2015'!$K$2:$K$1141,"="&amp;AK$3)</f>
        <v>4</v>
      </c>
      <c r="AL6">
        <f>COUNTIFS('the-counted-2015'!$F$2:$F$1141,"="&amp;$A6,'the-counted-2015'!$K$2:$K$1141,"="&amp;AL$3)</f>
        <v>3</v>
      </c>
      <c r="AM6">
        <f>COUNTIFS('the-counted-2015'!$F$2:$F$1141,"="&amp;$A6,'the-counted-2015'!$K$2:$K$1141,"="&amp;AM$3)</f>
        <v>0</v>
      </c>
      <c r="AN6">
        <f>COUNTIFS('the-counted-2015'!$F$2:$F$1141,"="&amp;$A6,'the-counted-2015'!$K$2:$K$1141,"="&amp;AN$3)</f>
        <v>0</v>
      </c>
      <c r="AO6">
        <f>COUNTIFS('the-counted-2015'!$F$2:$F$1141,"="&amp;$A6,'the-counted-2015'!$K$2:$K$1141,"="&amp;AO$3)</f>
        <v>1</v>
      </c>
      <c r="AP6">
        <f>COUNTIFS('the-counted-2015'!$F$2:$F$1141,"="&amp;$A6,'the-counted-2015'!$K$2:$K$1141,"="&amp;AP$3)</f>
        <v>0</v>
      </c>
      <c r="AQ6">
        <f>COUNTIFS('the-counted-2015'!$F$2:$F$1141,"="&amp;$A6,'the-counted-2015'!$K$2:$K$1141,"="&amp;AQ$3)</f>
        <v>1</v>
      </c>
      <c r="AR6">
        <f>COUNTIFS('the-counted-2015'!$F$2:$F$1141,"="&amp;$A6,'the-counted-2015'!$K$2:$K$1141,"="&amp;AR$3)</f>
        <v>5</v>
      </c>
      <c r="AS6">
        <f>COUNTIFS('the-counted-2015'!$F$2:$F$1141,"="&amp;$A6,'the-counted-2015'!$K$2:$K$1141,"="&amp;AS$3)</f>
        <v>0</v>
      </c>
      <c r="AT6">
        <f>COUNTIFS('the-counted-2015'!$F$2:$F$1141,"="&amp;$A6,'the-counted-2015'!$K$2:$K$1141,"="&amp;AT$3)</f>
        <v>0</v>
      </c>
      <c r="AU6">
        <f>COUNTIFS('the-counted-2015'!$F$2:$F$1141,"="&amp;$A6,'the-counted-2015'!$K$2:$K$1141,"="&amp;AU$3)</f>
        <v>2</v>
      </c>
      <c r="AV6">
        <f>COUNTIFS('the-counted-2015'!$F$2:$F$1141,"="&amp;$A6,'the-counted-2015'!$K$2:$K$1141,"="&amp;AV$3)</f>
        <v>2</v>
      </c>
      <c r="AW6">
        <f>COUNTIFS('the-counted-2015'!$F$2:$F$1141,"="&amp;$A6,'the-counted-2015'!$K$2:$K$1141,"="&amp;AW$3)</f>
        <v>2</v>
      </c>
      <c r="AX6">
        <f>COUNTIFS('the-counted-2015'!$F$2:$F$1141,"="&amp;$A6,'the-counted-2015'!$K$2:$K$1141,"="&amp;AX$3)</f>
        <v>4</v>
      </c>
      <c r="AY6">
        <f>COUNTIFS('the-counted-2015'!$F$2:$F$1141,"="&amp;$A6,'the-counted-2015'!$K$2:$K$1141,"="&amp;AY$3)</f>
        <v>0</v>
      </c>
      <c r="AZ6">
        <f>COUNTIFS('the-counted-2015'!$F$2:$F$1141,"="&amp;$A6,'the-counted-2015'!$K$2:$K$1141,"="&amp;AZ$3)</f>
        <v>1</v>
      </c>
      <c r="BB6">
        <f t="shared" si="0"/>
        <v>114</v>
      </c>
    </row>
    <row r="7" spans="1:54" x14ac:dyDescent="0.25">
      <c r="A7" t="s">
        <v>1141</v>
      </c>
      <c r="B7">
        <f>COUNTIFS('the-counted-2015'!$F$2:$F$1141,"="&amp;$A7,'the-counted-2015'!$K$2:$K$1141,"="&amp;B$3)</f>
        <v>0</v>
      </c>
      <c r="C7">
        <f>COUNTIFS('the-counted-2015'!$F$2:$F$1141,"="&amp;$A7,'the-counted-2015'!$K$2:$K$1141,"="&amp;C$3)</f>
        <v>0</v>
      </c>
      <c r="D7">
        <f>COUNTIFS('the-counted-2015'!$F$2:$F$1141,"="&amp;$A7,'the-counted-2015'!$K$2:$K$1141,"="&amp;D$3)</f>
        <v>4</v>
      </c>
      <c r="E7">
        <f>COUNTIFS('the-counted-2015'!$F$2:$F$1141,"="&amp;$A7,'the-counted-2015'!$K$2:$K$1141,"="&amp;E$3)</f>
        <v>1</v>
      </c>
      <c r="F7">
        <f>COUNTIFS('the-counted-2015'!$F$2:$F$1141,"="&amp;$A7,'the-counted-2015'!$K$2:$K$1141,"="&amp;F$3)</f>
        <v>20</v>
      </c>
      <c r="G7">
        <f>COUNTIFS('the-counted-2015'!$F$2:$F$1141,"="&amp;$A7,'the-counted-2015'!$K$2:$K$1141,"="&amp;G$3)</f>
        <v>3</v>
      </c>
      <c r="H7">
        <f>COUNTIFS('the-counted-2015'!$F$2:$F$1141,"="&amp;$A7,'the-counted-2015'!$K$2:$K$1141,"="&amp;H$3)</f>
        <v>0</v>
      </c>
      <c r="I7">
        <f>COUNTIFS('the-counted-2015'!$F$2:$F$1141,"="&amp;$A7,'the-counted-2015'!$K$2:$K$1141,"="&amp;I$3)</f>
        <v>0</v>
      </c>
      <c r="J7">
        <f>COUNTIFS('the-counted-2015'!$F$2:$F$1141,"="&amp;$A7,'the-counted-2015'!$K$2:$K$1141,"="&amp;J$3)</f>
        <v>5</v>
      </c>
      <c r="K7">
        <f>COUNTIFS('the-counted-2015'!$F$2:$F$1141,"="&amp;$A7,'the-counted-2015'!$K$2:$K$1141,"="&amp;K$3)</f>
        <v>3</v>
      </c>
      <c r="L7">
        <f>COUNTIFS('the-counted-2015'!$F$2:$F$1141,"="&amp;$A7,'the-counted-2015'!$K$2:$K$1141,"="&amp;L$3)</f>
        <v>0</v>
      </c>
      <c r="M7">
        <f>COUNTIFS('the-counted-2015'!$F$2:$F$1141,"="&amp;$A7,'the-counted-2015'!$K$2:$K$1141,"="&amp;M$3)</f>
        <v>1</v>
      </c>
      <c r="N7">
        <f>COUNTIFS('the-counted-2015'!$F$2:$F$1141,"="&amp;$A7,'the-counted-2015'!$K$2:$K$1141,"="&amp;N$3)</f>
        <v>6</v>
      </c>
      <c r="O7">
        <f>COUNTIFS('the-counted-2015'!$F$2:$F$1141,"="&amp;$A7,'the-counted-2015'!$K$2:$K$1141,"="&amp;O$3)</f>
        <v>3</v>
      </c>
      <c r="P7">
        <f>COUNTIFS('the-counted-2015'!$F$2:$F$1141,"="&amp;$A7,'the-counted-2015'!$K$2:$K$1141,"="&amp;P$3)</f>
        <v>0</v>
      </c>
      <c r="Q7">
        <f>COUNTIFS('the-counted-2015'!$F$2:$F$1141,"="&amp;$A7,'the-counted-2015'!$K$2:$K$1141,"="&amp;Q$3)</f>
        <v>1</v>
      </c>
      <c r="R7">
        <f>COUNTIFS('the-counted-2015'!$F$2:$F$1141,"="&amp;$A7,'the-counted-2015'!$K$2:$K$1141,"="&amp;R$3)</f>
        <v>1</v>
      </c>
      <c r="S7">
        <f>COUNTIFS('the-counted-2015'!$F$2:$F$1141,"="&amp;$A7,'the-counted-2015'!$K$2:$K$1141,"="&amp;S$3)</f>
        <v>3</v>
      </c>
      <c r="T7">
        <f>COUNTIFS('the-counted-2015'!$F$2:$F$1141,"="&amp;$A7,'the-counted-2015'!$K$2:$K$1141,"="&amp;T$3)</f>
        <v>0</v>
      </c>
      <c r="U7">
        <f>COUNTIFS('the-counted-2015'!$F$2:$F$1141,"="&amp;$A7,'the-counted-2015'!$K$2:$K$1141,"="&amp;U$3)</f>
        <v>2</v>
      </c>
      <c r="V7">
        <f>COUNTIFS('the-counted-2015'!$F$2:$F$1141,"="&amp;$A7,'the-counted-2015'!$K$2:$K$1141,"="&amp;V$3)</f>
        <v>0</v>
      </c>
      <c r="W7">
        <f>COUNTIFS('the-counted-2015'!$F$2:$F$1141,"="&amp;$A7,'the-counted-2015'!$K$2:$K$1141,"="&amp;W$3)</f>
        <v>2</v>
      </c>
      <c r="X7">
        <f>COUNTIFS('the-counted-2015'!$F$2:$F$1141,"="&amp;$A7,'the-counted-2015'!$K$2:$K$1141,"="&amp;X$3)</f>
        <v>0</v>
      </c>
      <c r="Y7">
        <f>COUNTIFS('the-counted-2015'!$F$2:$F$1141,"="&amp;$A7,'the-counted-2015'!$K$2:$K$1141,"="&amp;Y$3)</f>
        <v>1</v>
      </c>
      <c r="Z7">
        <f>COUNTIFS('the-counted-2015'!$F$2:$F$1141,"="&amp;$A7,'the-counted-2015'!$K$2:$K$1141,"="&amp;Z$3)</f>
        <v>2</v>
      </c>
      <c r="AA7">
        <f>COUNTIFS('the-counted-2015'!$F$2:$F$1141,"="&amp;$A7,'the-counted-2015'!$K$2:$K$1141,"="&amp;AA$3)</f>
        <v>0</v>
      </c>
      <c r="AB7">
        <f>COUNTIFS('the-counted-2015'!$F$2:$F$1141,"="&amp;$A7,'the-counted-2015'!$K$2:$K$1141,"="&amp;AB$3)</f>
        <v>1</v>
      </c>
      <c r="AC7">
        <f>COUNTIFS('the-counted-2015'!$F$2:$F$1141,"="&amp;$A7,'the-counted-2015'!$K$2:$K$1141,"="&amp;AC$3)</f>
        <v>0</v>
      </c>
      <c r="AD7">
        <f>COUNTIFS('the-counted-2015'!$F$2:$F$1141,"="&amp;$A7,'the-counted-2015'!$K$2:$K$1141,"="&amp;AD$3)</f>
        <v>0</v>
      </c>
      <c r="AE7">
        <f>COUNTIFS('the-counted-2015'!$F$2:$F$1141,"="&amp;$A7,'the-counted-2015'!$K$2:$K$1141,"="&amp;AE$3)</f>
        <v>2</v>
      </c>
      <c r="AF7">
        <f>COUNTIFS('the-counted-2015'!$F$2:$F$1141,"="&amp;$A7,'the-counted-2015'!$K$2:$K$1141,"="&amp;AF$3)</f>
        <v>1</v>
      </c>
      <c r="AG7">
        <f>COUNTIFS('the-counted-2015'!$F$2:$F$1141,"="&amp;$A7,'the-counted-2015'!$K$2:$K$1141,"="&amp;AG$3)</f>
        <v>5</v>
      </c>
      <c r="AH7">
        <f>COUNTIFS('the-counted-2015'!$F$2:$F$1141,"="&amp;$A7,'the-counted-2015'!$K$2:$K$1141,"="&amp;AH$3)</f>
        <v>1</v>
      </c>
      <c r="AI7">
        <f>COUNTIFS('the-counted-2015'!$F$2:$F$1141,"="&amp;$A7,'the-counted-2015'!$K$2:$K$1141,"="&amp;AI$3)</f>
        <v>0</v>
      </c>
      <c r="AJ7">
        <f>COUNTIFS('the-counted-2015'!$F$2:$F$1141,"="&amp;$A7,'the-counted-2015'!$K$2:$K$1141,"="&amp;AJ$3)</f>
        <v>2</v>
      </c>
      <c r="AK7">
        <f>COUNTIFS('the-counted-2015'!$F$2:$F$1141,"="&amp;$A7,'the-counted-2015'!$K$2:$K$1141,"="&amp;AK$3)</f>
        <v>10</v>
      </c>
      <c r="AL7">
        <f>COUNTIFS('the-counted-2015'!$F$2:$F$1141,"="&amp;$A7,'the-counted-2015'!$K$2:$K$1141,"="&amp;AL$3)</f>
        <v>1</v>
      </c>
      <c r="AM7">
        <f>COUNTIFS('the-counted-2015'!$F$2:$F$1141,"="&amp;$A7,'the-counted-2015'!$K$2:$K$1141,"="&amp;AM$3)</f>
        <v>1</v>
      </c>
      <c r="AN7">
        <f>COUNTIFS('the-counted-2015'!$F$2:$F$1141,"="&amp;$A7,'the-counted-2015'!$K$2:$K$1141,"="&amp;AN$3)</f>
        <v>0</v>
      </c>
      <c r="AO7">
        <f>COUNTIFS('the-counted-2015'!$F$2:$F$1141,"="&amp;$A7,'the-counted-2015'!$K$2:$K$1141,"="&amp;AO$3)</f>
        <v>4</v>
      </c>
      <c r="AP7">
        <f>COUNTIFS('the-counted-2015'!$F$2:$F$1141,"="&amp;$A7,'the-counted-2015'!$K$2:$K$1141,"="&amp;AP$3)</f>
        <v>0</v>
      </c>
      <c r="AQ7">
        <f>COUNTIFS('the-counted-2015'!$F$2:$F$1141,"="&amp;$A7,'the-counted-2015'!$K$2:$K$1141,"="&amp;AQ$3)</f>
        <v>1</v>
      </c>
      <c r="AR7">
        <f>COUNTIFS('the-counted-2015'!$F$2:$F$1141,"="&amp;$A7,'the-counted-2015'!$K$2:$K$1141,"="&amp;AR$3)</f>
        <v>9</v>
      </c>
      <c r="AS7">
        <f>COUNTIFS('the-counted-2015'!$F$2:$F$1141,"="&amp;$A7,'the-counted-2015'!$K$2:$K$1141,"="&amp;AS$3)</f>
        <v>0</v>
      </c>
      <c r="AT7">
        <f>COUNTIFS('the-counted-2015'!$F$2:$F$1141,"="&amp;$A7,'the-counted-2015'!$K$2:$K$1141,"="&amp;AT$3)</f>
        <v>0</v>
      </c>
      <c r="AU7">
        <f>COUNTIFS('the-counted-2015'!$F$2:$F$1141,"="&amp;$A7,'the-counted-2015'!$K$2:$K$1141,"="&amp;AU$3)</f>
        <v>3</v>
      </c>
      <c r="AV7">
        <f>COUNTIFS('the-counted-2015'!$F$2:$F$1141,"="&amp;$A7,'the-counted-2015'!$K$2:$K$1141,"="&amp;AV$3)</f>
        <v>3</v>
      </c>
      <c r="AW7">
        <f>COUNTIFS('the-counted-2015'!$F$2:$F$1141,"="&amp;$A7,'the-counted-2015'!$K$2:$K$1141,"="&amp;AW$3)</f>
        <v>0</v>
      </c>
      <c r="AX7">
        <f>COUNTIFS('the-counted-2015'!$F$2:$F$1141,"="&amp;$A7,'the-counted-2015'!$K$2:$K$1141,"="&amp;AX$3)</f>
        <v>0</v>
      </c>
      <c r="AY7">
        <f>COUNTIFS('the-counted-2015'!$F$2:$F$1141,"="&amp;$A7,'the-counted-2015'!$K$2:$K$1141,"="&amp;AY$3)</f>
        <v>0</v>
      </c>
      <c r="AZ7">
        <f>COUNTIFS('the-counted-2015'!$F$2:$F$1141,"="&amp;$A7,'the-counted-2015'!$K$2:$K$1141,"="&amp;AZ$3)</f>
        <v>0</v>
      </c>
      <c r="BB7">
        <f t="shared" si="0"/>
        <v>102</v>
      </c>
    </row>
    <row r="8" spans="1:54" x14ac:dyDescent="0.25">
      <c r="A8" t="s">
        <v>1494</v>
      </c>
      <c r="B8">
        <f>COUNTIFS('the-counted-2015'!$F$2:$F$1141,"="&amp;$A8,'the-counted-2015'!$K$2:$K$1141,"="&amp;B$3)</f>
        <v>3</v>
      </c>
      <c r="C8">
        <f>COUNTIFS('the-counted-2015'!$F$2:$F$1141,"="&amp;$A8,'the-counted-2015'!$K$2:$K$1141,"="&amp;C$3)</f>
        <v>0</v>
      </c>
      <c r="D8">
        <f>COUNTIFS('the-counted-2015'!$F$2:$F$1141,"="&amp;$A8,'the-counted-2015'!$K$2:$K$1141,"="&amp;D$3)</f>
        <v>4</v>
      </c>
      <c r="E8">
        <f>COUNTIFS('the-counted-2015'!$F$2:$F$1141,"="&amp;$A8,'the-counted-2015'!$K$2:$K$1141,"="&amp;E$3)</f>
        <v>1</v>
      </c>
      <c r="F8">
        <f>COUNTIFS('the-counted-2015'!$F$2:$F$1141,"="&amp;$A8,'the-counted-2015'!$K$2:$K$1141,"="&amp;F$3)</f>
        <v>8</v>
      </c>
      <c r="G8">
        <f>COUNTIFS('the-counted-2015'!$F$2:$F$1141,"="&amp;$A8,'the-counted-2015'!$K$2:$K$1141,"="&amp;G$3)</f>
        <v>2</v>
      </c>
      <c r="H8">
        <f>COUNTIFS('the-counted-2015'!$F$2:$F$1141,"="&amp;$A8,'the-counted-2015'!$K$2:$K$1141,"="&amp;H$3)</f>
        <v>0</v>
      </c>
      <c r="I8">
        <f>COUNTIFS('the-counted-2015'!$F$2:$F$1141,"="&amp;$A8,'the-counted-2015'!$K$2:$K$1141,"="&amp;I$3)</f>
        <v>1</v>
      </c>
      <c r="J8">
        <f>COUNTIFS('the-counted-2015'!$F$2:$F$1141,"="&amp;$A8,'the-counted-2015'!$K$2:$K$1141,"="&amp;J$3)</f>
        <v>6</v>
      </c>
      <c r="K8">
        <f>COUNTIFS('the-counted-2015'!$F$2:$F$1141,"="&amp;$A8,'the-counted-2015'!$K$2:$K$1141,"="&amp;K$3)</f>
        <v>3</v>
      </c>
      <c r="L8">
        <f>COUNTIFS('the-counted-2015'!$F$2:$F$1141,"="&amp;$A8,'the-counted-2015'!$K$2:$K$1141,"="&amp;L$3)</f>
        <v>1</v>
      </c>
      <c r="M8">
        <f>COUNTIFS('the-counted-2015'!$F$2:$F$1141,"="&amp;$A8,'the-counted-2015'!$K$2:$K$1141,"="&amp;M$3)</f>
        <v>0</v>
      </c>
      <c r="N8">
        <f>COUNTIFS('the-counted-2015'!$F$2:$F$1141,"="&amp;$A8,'the-counted-2015'!$K$2:$K$1141,"="&amp;N$3)</f>
        <v>2</v>
      </c>
      <c r="O8">
        <f>COUNTIFS('the-counted-2015'!$F$2:$F$1141,"="&amp;$A8,'the-counted-2015'!$K$2:$K$1141,"="&amp;O$3)</f>
        <v>0</v>
      </c>
      <c r="P8">
        <f>COUNTIFS('the-counted-2015'!$F$2:$F$1141,"="&amp;$A8,'the-counted-2015'!$K$2:$K$1141,"="&amp;P$3)</f>
        <v>0</v>
      </c>
      <c r="Q8">
        <f>COUNTIFS('the-counted-2015'!$F$2:$F$1141,"="&amp;$A8,'the-counted-2015'!$K$2:$K$1141,"="&amp;Q$3)</f>
        <v>1</v>
      </c>
      <c r="R8">
        <f>COUNTIFS('the-counted-2015'!$F$2:$F$1141,"="&amp;$A8,'the-counted-2015'!$K$2:$K$1141,"="&amp;R$3)</f>
        <v>3</v>
      </c>
      <c r="S8">
        <f>COUNTIFS('the-counted-2015'!$F$2:$F$1141,"="&amp;$A8,'the-counted-2015'!$K$2:$K$1141,"="&amp;S$3)</f>
        <v>2</v>
      </c>
      <c r="T8">
        <f>COUNTIFS('the-counted-2015'!$F$2:$F$1141,"="&amp;$A8,'the-counted-2015'!$K$2:$K$1141,"="&amp;T$3)</f>
        <v>0</v>
      </c>
      <c r="U8">
        <f>COUNTIFS('the-counted-2015'!$F$2:$F$1141,"="&amp;$A8,'the-counted-2015'!$K$2:$K$1141,"="&amp;U$3)</f>
        <v>1</v>
      </c>
      <c r="V8">
        <f>COUNTIFS('the-counted-2015'!$F$2:$F$1141,"="&amp;$A8,'the-counted-2015'!$K$2:$K$1141,"="&amp;V$3)</f>
        <v>0</v>
      </c>
      <c r="W8">
        <f>COUNTIFS('the-counted-2015'!$F$2:$F$1141,"="&amp;$A8,'the-counted-2015'!$K$2:$K$1141,"="&amp;W$3)</f>
        <v>3</v>
      </c>
      <c r="X8">
        <f>COUNTIFS('the-counted-2015'!$F$2:$F$1141,"="&amp;$A8,'the-counted-2015'!$K$2:$K$1141,"="&amp;X$3)</f>
        <v>1</v>
      </c>
      <c r="Y8">
        <f>COUNTIFS('the-counted-2015'!$F$2:$F$1141,"="&amp;$A8,'the-counted-2015'!$K$2:$K$1141,"="&amp;Y$3)</f>
        <v>0</v>
      </c>
      <c r="Z8">
        <f>COUNTIFS('the-counted-2015'!$F$2:$F$1141,"="&amp;$A8,'the-counted-2015'!$K$2:$K$1141,"="&amp;Z$3)</f>
        <v>1</v>
      </c>
      <c r="AA8">
        <f>COUNTIFS('the-counted-2015'!$F$2:$F$1141,"="&amp;$A8,'the-counted-2015'!$K$2:$K$1141,"="&amp;AA$3)</f>
        <v>0</v>
      </c>
      <c r="AB8">
        <f>COUNTIFS('the-counted-2015'!$F$2:$F$1141,"="&amp;$A8,'the-counted-2015'!$K$2:$K$1141,"="&amp;AB$3)</f>
        <v>1</v>
      </c>
      <c r="AC8">
        <f>COUNTIFS('the-counted-2015'!$F$2:$F$1141,"="&amp;$A8,'the-counted-2015'!$K$2:$K$1141,"="&amp;AC$3)</f>
        <v>0</v>
      </c>
      <c r="AD8">
        <f>COUNTIFS('the-counted-2015'!$F$2:$F$1141,"="&amp;$A8,'the-counted-2015'!$K$2:$K$1141,"="&amp;AD$3)</f>
        <v>0</v>
      </c>
      <c r="AE8">
        <f>COUNTIFS('the-counted-2015'!$F$2:$F$1141,"="&amp;$A8,'the-counted-2015'!$K$2:$K$1141,"="&amp;AE$3)</f>
        <v>5</v>
      </c>
      <c r="AF8">
        <f>COUNTIFS('the-counted-2015'!$F$2:$F$1141,"="&amp;$A8,'the-counted-2015'!$K$2:$K$1141,"="&amp;AF$3)</f>
        <v>2</v>
      </c>
      <c r="AG8">
        <f>COUNTIFS('the-counted-2015'!$F$2:$F$1141,"="&amp;$A8,'the-counted-2015'!$K$2:$K$1141,"="&amp;AG$3)</f>
        <v>5</v>
      </c>
      <c r="AH8">
        <f>COUNTIFS('the-counted-2015'!$F$2:$F$1141,"="&amp;$A8,'the-counted-2015'!$K$2:$K$1141,"="&amp;AH$3)</f>
        <v>3</v>
      </c>
      <c r="AI8">
        <f>COUNTIFS('the-counted-2015'!$F$2:$F$1141,"="&amp;$A8,'the-counted-2015'!$K$2:$K$1141,"="&amp;AI$3)</f>
        <v>0</v>
      </c>
      <c r="AJ8">
        <f>COUNTIFS('the-counted-2015'!$F$2:$F$1141,"="&amp;$A8,'the-counted-2015'!$K$2:$K$1141,"="&amp;AJ$3)</f>
        <v>1</v>
      </c>
      <c r="AK8">
        <f>COUNTIFS('the-counted-2015'!$F$2:$F$1141,"="&amp;$A8,'the-counted-2015'!$K$2:$K$1141,"="&amp;AK$3)</f>
        <v>2</v>
      </c>
      <c r="AL8">
        <f>COUNTIFS('the-counted-2015'!$F$2:$F$1141,"="&amp;$A8,'the-counted-2015'!$K$2:$K$1141,"="&amp;AL$3)</f>
        <v>2</v>
      </c>
      <c r="AM8">
        <f>COUNTIFS('the-counted-2015'!$F$2:$F$1141,"="&amp;$A8,'the-counted-2015'!$K$2:$K$1141,"="&amp;AM$3)</f>
        <v>2</v>
      </c>
      <c r="AN8">
        <f>COUNTIFS('the-counted-2015'!$F$2:$F$1141,"="&amp;$A8,'the-counted-2015'!$K$2:$K$1141,"="&amp;AN$3)</f>
        <v>0</v>
      </c>
      <c r="AO8">
        <f>COUNTIFS('the-counted-2015'!$F$2:$F$1141,"="&amp;$A8,'the-counted-2015'!$K$2:$K$1141,"="&amp;AO$3)</f>
        <v>3</v>
      </c>
      <c r="AP8">
        <f>COUNTIFS('the-counted-2015'!$F$2:$F$1141,"="&amp;$A8,'the-counted-2015'!$K$2:$K$1141,"="&amp;AP$3)</f>
        <v>0</v>
      </c>
      <c r="AQ8">
        <f>COUNTIFS('the-counted-2015'!$F$2:$F$1141,"="&amp;$A8,'the-counted-2015'!$K$2:$K$1141,"="&amp;AQ$3)</f>
        <v>1</v>
      </c>
      <c r="AR8">
        <f>COUNTIFS('the-counted-2015'!$F$2:$F$1141,"="&amp;$A8,'the-counted-2015'!$K$2:$K$1141,"="&amp;AR$3)</f>
        <v>6</v>
      </c>
      <c r="AS8">
        <f>COUNTIFS('the-counted-2015'!$F$2:$F$1141,"="&amp;$A8,'the-counted-2015'!$K$2:$K$1141,"="&amp;AS$3)</f>
        <v>1</v>
      </c>
      <c r="AT8">
        <f>COUNTIFS('the-counted-2015'!$F$2:$F$1141,"="&amp;$A8,'the-counted-2015'!$K$2:$K$1141,"="&amp;AT$3)</f>
        <v>0</v>
      </c>
      <c r="AU8">
        <f>COUNTIFS('the-counted-2015'!$F$2:$F$1141,"="&amp;$A8,'the-counted-2015'!$K$2:$K$1141,"="&amp;AU$3)</f>
        <v>4</v>
      </c>
      <c r="AV8">
        <f>COUNTIFS('the-counted-2015'!$F$2:$F$1141,"="&amp;$A8,'the-counted-2015'!$K$2:$K$1141,"="&amp;AV$3)</f>
        <v>4</v>
      </c>
      <c r="AW8">
        <f>COUNTIFS('the-counted-2015'!$F$2:$F$1141,"="&amp;$A8,'the-counted-2015'!$K$2:$K$1141,"="&amp;AW$3)</f>
        <v>0</v>
      </c>
      <c r="AX8">
        <f>COUNTIFS('the-counted-2015'!$F$2:$F$1141,"="&amp;$A8,'the-counted-2015'!$K$2:$K$1141,"="&amp;AX$3)</f>
        <v>0</v>
      </c>
      <c r="AY8">
        <f>COUNTIFS('the-counted-2015'!$F$2:$F$1141,"="&amp;$A8,'the-counted-2015'!$K$2:$K$1141,"="&amp;AY$3)</f>
        <v>1</v>
      </c>
      <c r="AZ8">
        <f>COUNTIFS('the-counted-2015'!$F$2:$F$1141,"="&amp;$A8,'the-counted-2015'!$K$2:$K$1141,"="&amp;AZ$3)</f>
        <v>0</v>
      </c>
      <c r="BB8">
        <f t="shared" si="0"/>
        <v>86</v>
      </c>
    </row>
    <row r="9" spans="1:54" x14ac:dyDescent="0.25">
      <c r="A9" t="s">
        <v>1778</v>
      </c>
      <c r="B9">
        <f>COUNTIFS('the-counted-2015'!$F$2:$F$1141,"="&amp;$A9,'the-counted-2015'!$K$2:$K$1141,"="&amp;B$3)</f>
        <v>1</v>
      </c>
      <c r="C9">
        <f>COUNTIFS('the-counted-2015'!$F$2:$F$1141,"="&amp;$A9,'the-counted-2015'!$K$2:$K$1141,"="&amp;C$3)</f>
        <v>0</v>
      </c>
      <c r="D9">
        <f>COUNTIFS('the-counted-2015'!$F$2:$F$1141,"="&amp;$A9,'the-counted-2015'!$K$2:$K$1141,"="&amp;D$3)</f>
        <v>1</v>
      </c>
      <c r="E9">
        <f>COUNTIFS('the-counted-2015'!$F$2:$F$1141,"="&amp;$A9,'the-counted-2015'!$K$2:$K$1141,"="&amp;E$3)</f>
        <v>0</v>
      </c>
      <c r="F9">
        <f>COUNTIFS('the-counted-2015'!$F$2:$F$1141,"="&amp;$A9,'the-counted-2015'!$K$2:$K$1141,"="&amp;F$3)</f>
        <v>12</v>
      </c>
      <c r="G9">
        <f>COUNTIFS('the-counted-2015'!$F$2:$F$1141,"="&amp;$A9,'the-counted-2015'!$K$2:$K$1141,"="&amp;G$3)</f>
        <v>2</v>
      </c>
      <c r="H9">
        <f>COUNTIFS('the-counted-2015'!$F$2:$F$1141,"="&amp;$A9,'the-counted-2015'!$K$2:$K$1141,"="&amp;H$3)</f>
        <v>0</v>
      </c>
      <c r="I9">
        <f>COUNTIFS('the-counted-2015'!$F$2:$F$1141,"="&amp;$A9,'the-counted-2015'!$K$2:$K$1141,"="&amp;I$3)</f>
        <v>0</v>
      </c>
      <c r="J9">
        <f>COUNTIFS('the-counted-2015'!$F$2:$F$1141,"="&amp;$A9,'the-counted-2015'!$K$2:$K$1141,"="&amp;J$3)</f>
        <v>7</v>
      </c>
      <c r="K9">
        <f>COUNTIFS('the-counted-2015'!$F$2:$F$1141,"="&amp;$A9,'the-counted-2015'!$K$2:$K$1141,"="&amp;K$3)</f>
        <v>1</v>
      </c>
      <c r="L9">
        <f>COUNTIFS('the-counted-2015'!$F$2:$F$1141,"="&amp;$A9,'the-counted-2015'!$K$2:$K$1141,"="&amp;L$3)</f>
        <v>0</v>
      </c>
      <c r="M9">
        <f>COUNTIFS('the-counted-2015'!$F$2:$F$1141,"="&amp;$A9,'the-counted-2015'!$K$2:$K$1141,"="&amp;M$3)</f>
        <v>1</v>
      </c>
      <c r="N9">
        <f>COUNTIFS('the-counted-2015'!$F$2:$F$1141,"="&amp;$A9,'the-counted-2015'!$K$2:$K$1141,"="&amp;N$3)</f>
        <v>1</v>
      </c>
      <c r="O9">
        <f>COUNTIFS('the-counted-2015'!$F$2:$F$1141,"="&amp;$A9,'the-counted-2015'!$K$2:$K$1141,"="&amp;O$3)</f>
        <v>4</v>
      </c>
      <c r="P9">
        <f>COUNTIFS('the-counted-2015'!$F$2:$F$1141,"="&amp;$A9,'the-counted-2015'!$K$2:$K$1141,"="&amp;P$3)</f>
        <v>1</v>
      </c>
      <c r="Q9">
        <f>COUNTIFS('the-counted-2015'!$F$2:$F$1141,"="&amp;$A9,'the-counted-2015'!$K$2:$K$1141,"="&amp;Q$3)</f>
        <v>1</v>
      </c>
      <c r="R9">
        <f>COUNTIFS('the-counted-2015'!$F$2:$F$1141,"="&amp;$A9,'the-counted-2015'!$K$2:$K$1141,"="&amp;R$3)</f>
        <v>1</v>
      </c>
      <c r="S9">
        <f>COUNTIFS('the-counted-2015'!$F$2:$F$1141,"="&amp;$A9,'the-counted-2015'!$K$2:$K$1141,"="&amp;S$3)</f>
        <v>1</v>
      </c>
      <c r="T9">
        <f>COUNTIFS('the-counted-2015'!$F$2:$F$1141,"="&amp;$A9,'the-counted-2015'!$K$2:$K$1141,"="&amp;T$3)</f>
        <v>0</v>
      </c>
      <c r="U9">
        <f>COUNTIFS('the-counted-2015'!$F$2:$F$1141,"="&amp;$A9,'the-counted-2015'!$K$2:$K$1141,"="&amp;U$3)</f>
        <v>1</v>
      </c>
      <c r="V9">
        <f>COUNTIFS('the-counted-2015'!$F$2:$F$1141,"="&amp;$A9,'the-counted-2015'!$K$2:$K$1141,"="&amp;V$3)</f>
        <v>2</v>
      </c>
      <c r="W9">
        <f>COUNTIFS('the-counted-2015'!$F$2:$F$1141,"="&amp;$A9,'the-counted-2015'!$K$2:$K$1141,"="&amp;W$3)</f>
        <v>0</v>
      </c>
      <c r="X9">
        <f>COUNTIFS('the-counted-2015'!$F$2:$F$1141,"="&amp;$A9,'the-counted-2015'!$K$2:$K$1141,"="&amp;X$3)</f>
        <v>0</v>
      </c>
      <c r="Y9">
        <f>COUNTIFS('the-counted-2015'!$F$2:$F$1141,"="&amp;$A9,'the-counted-2015'!$K$2:$K$1141,"="&amp;Y$3)</f>
        <v>0</v>
      </c>
      <c r="Z9">
        <f>COUNTIFS('the-counted-2015'!$F$2:$F$1141,"="&amp;$A9,'the-counted-2015'!$K$2:$K$1141,"="&amp;Z$3)</f>
        <v>0</v>
      </c>
      <c r="AA9">
        <f>COUNTIFS('the-counted-2015'!$F$2:$F$1141,"="&amp;$A9,'the-counted-2015'!$K$2:$K$1141,"="&amp;AA$3)</f>
        <v>0</v>
      </c>
      <c r="AB9">
        <f>COUNTIFS('the-counted-2015'!$F$2:$F$1141,"="&amp;$A9,'the-counted-2015'!$K$2:$K$1141,"="&amp;AB$3)</f>
        <v>1</v>
      </c>
      <c r="AC9">
        <f>COUNTIFS('the-counted-2015'!$F$2:$F$1141,"="&amp;$A9,'the-counted-2015'!$K$2:$K$1141,"="&amp;AC$3)</f>
        <v>0</v>
      </c>
      <c r="AD9">
        <f>COUNTIFS('the-counted-2015'!$F$2:$F$1141,"="&amp;$A9,'the-counted-2015'!$K$2:$K$1141,"="&amp;AD$3)</f>
        <v>0</v>
      </c>
      <c r="AE9">
        <f>COUNTIFS('the-counted-2015'!$F$2:$F$1141,"="&amp;$A9,'the-counted-2015'!$K$2:$K$1141,"="&amp;AE$3)</f>
        <v>3</v>
      </c>
      <c r="AF9">
        <f>COUNTIFS('the-counted-2015'!$F$2:$F$1141,"="&amp;$A9,'the-counted-2015'!$K$2:$K$1141,"="&amp;AF$3)</f>
        <v>2</v>
      </c>
      <c r="AG9">
        <f>COUNTIFS('the-counted-2015'!$F$2:$F$1141,"="&amp;$A9,'the-counted-2015'!$K$2:$K$1141,"="&amp;AG$3)</f>
        <v>6</v>
      </c>
      <c r="AH9">
        <f>COUNTIFS('the-counted-2015'!$F$2:$F$1141,"="&amp;$A9,'the-counted-2015'!$K$2:$K$1141,"="&amp;AH$3)</f>
        <v>2</v>
      </c>
      <c r="AI9">
        <f>COUNTIFS('the-counted-2015'!$F$2:$F$1141,"="&amp;$A9,'the-counted-2015'!$K$2:$K$1141,"="&amp;AI$3)</f>
        <v>1</v>
      </c>
      <c r="AJ9">
        <f>COUNTIFS('the-counted-2015'!$F$2:$F$1141,"="&amp;$A9,'the-counted-2015'!$K$2:$K$1141,"="&amp;AJ$3)</f>
        <v>4</v>
      </c>
      <c r="AK9">
        <f>COUNTIFS('the-counted-2015'!$F$2:$F$1141,"="&amp;$A9,'the-counted-2015'!$K$2:$K$1141,"="&amp;AK$3)</f>
        <v>1</v>
      </c>
      <c r="AL9">
        <f>COUNTIFS('the-counted-2015'!$F$2:$F$1141,"="&amp;$A9,'the-counted-2015'!$K$2:$K$1141,"="&amp;AL$3)</f>
        <v>1</v>
      </c>
      <c r="AM9">
        <f>COUNTIFS('the-counted-2015'!$F$2:$F$1141,"="&amp;$A9,'the-counted-2015'!$K$2:$K$1141,"="&amp;AM$3)</f>
        <v>3</v>
      </c>
      <c r="AN9">
        <f>COUNTIFS('the-counted-2015'!$F$2:$F$1141,"="&amp;$A9,'the-counted-2015'!$K$2:$K$1141,"="&amp;AN$3)</f>
        <v>0</v>
      </c>
      <c r="AO9">
        <f>COUNTIFS('the-counted-2015'!$F$2:$F$1141,"="&amp;$A9,'the-counted-2015'!$K$2:$K$1141,"="&amp;AO$3)</f>
        <v>2</v>
      </c>
      <c r="AP9">
        <f>COUNTIFS('the-counted-2015'!$F$2:$F$1141,"="&amp;$A9,'the-counted-2015'!$K$2:$K$1141,"="&amp;AP$3)</f>
        <v>0</v>
      </c>
      <c r="AQ9">
        <f>COUNTIFS('the-counted-2015'!$F$2:$F$1141,"="&amp;$A9,'the-counted-2015'!$K$2:$K$1141,"="&amp;AQ$3)</f>
        <v>1</v>
      </c>
      <c r="AR9">
        <f>COUNTIFS('the-counted-2015'!$F$2:$F$1141,"="&amp;$A9,'the-counted-2015'!$K$2:$K$1141,"="&amp;AR$3)</f>
        <v>11</v>
      </c>
      <c r="AS9">
        <f>COUNTIFS('the-counted-2015'!$F$2:$F$1141,"="&amp;$A9,'the-counted-2015'!$K$2:$K$1141,"="&amp;AS$3)</f>
        <v>0</v>
      </c>
      <c r="AT9">
        <f>COUNTIFS('the-counted-2015'!$F$2:$F$1141,"="&amp;$A9,'the-counted-2015'!$K$2:$K$1141,"="&amp;AT$3)</f>
        <v>0</v>
      </c>
      <c r="AU9">
        <f>COUNTIFS('the-counted-2015'!$F$2:$F$1141,"="&amp;$A9,'the-counted-2015'!$K$2:$K$1141,"="&amp;AU$3)</f>
        <v>1</v>
      </c>
      <c r="AV9">
        <f>COUNTIFS('the-counted-2015'!$F$2:$F$1141,"="&amp;$A9,'the-counted-2015'!$K$2:$K$1141,"="&amp;AV$3)</f>
        <v>1</v>
      </c>
      <c r="AW9">
        <f>COUNTIFS('the-counted-2015'!$F$2:$F$1141,"="&amp;$A9,'the-counted-2015'!$K$2:$K$1141,"="&amp;AW$3)</f>
        <v>2</v>
      </c>
      <c r="AX9">
        <f>COUNTIFS('the-counted-2015'!$F$2:$F$1141,"="&amp;$A9,'the-counted-2015'!$K$2:$K$1141,"="&amp;AX$3)</f>
        <v>0</v>
      </c>
      <c r="AY9">
        <f>COUNTIFS('the-counted-2015'!$F$2:$F$1141,"="&amp;$A9,'the-counted-2015'!$K$2:$K$1141,"="&amp;AY$3)</f>
        <v>0</v>
      </c>
      <c r="AZ9">
        <f>COUNTIFS('the-counted-2015'!$F$2:$F$1141,"="&amp;$A9,'the-counted-2015'!$K$2:$K$1141,"="&amp;AZ$3)</f>
        <v>0</v>
      </c>
      <c r="BB9">
        <f t="shared" si="0"/>
        <v>79</v>
      </c>
    </row>
    <row r="10" spans="1:54" x14ac:dyDescent="0.25">
      <c r="A10" t="s">
        <v>2049</v>
      </c>
      <c r="B10">
        <f>COUNTIFS('the-counted-2015'!$F$2:$F$1141,"="&amp;$A10,'the-counted-2015'!$K$2:$K$1141,"="&amp;B$3)</f>
        <v>1</v>
      </c>
      <c r="C10">
        <f>COUNTIFS('the-counted-2015'!$F$2:$F$1141,"="&amp;$A10,'the-counted-2015'!$K$2:$K$1141,"="&amp;C$3)</f>
        <v>0</v>
      </c>
      <c r="D10">
        <f>COUNTIFS('the-counted-2015'!$F$2:$F$1141,"="&amp;$A10,'the-counted-2015'!$K$2:$K$1141,"="&amp;D$3)</f>
        <v>3</v>
      </c>
      <c r="E10">
        <f>COUNTIFS('the-counted-2015'!$F$2:$F$1141,"="&amp;$A10,'the-counted-2015'!$K$2:$K$1141,"="&amp;E$3)</f>
        <v>1</v>
      </c>
      <c r="F10">
        <f>COUNTIFS('the-counted-2015'!$F$2:$F$1141,"="&amp;$A10,'the-counted-2015'!$K$2:$K$1141,"="&amp;F$3)</f>
        <v>24</v>
      </c>
      <c r="G10">
        <f>COUNTIFS('the-counted-2015'!$F$2:$F$1141,"="&amp;$A10,'the-counted-2015'!$K$2:$K$1141,"="&amp;G$3)</f>
        <v>3</v>
      </c>
      <c r="H10">
        <f>COUNTIFS('the-counted-2015'!$F$2:$F$1141,"="&amp;$A10,'the-counted-2015'!$K$2:$K$1141,"="&amp;H$3)</f>
        <v>0</v>
      </c>
      <c r="I10">
        <f>COUNTIFS('the-counted-2015'!$F$2:$F$1141,"="&amp;$A10,'the-counted-2015'!$K$2:$K$1141,"="&amp;I$3)</f>
        <v>0</v>
      </c>
      <c r="J10">
        <f>COUNTIFS('the-counted-2015'!$F$2:$F$1141,"="&amp;$A10,'the-counted-2015'!$K$2:$K$1141,"="&amp;J$3)</f>
        <v>9</v>
      </c>
      <c r="K10">
        <f>COUNTIFS('the-counted-2015'!$F$2:$F$1141,"="&amp;$A10,'the-counted-2015'!$K$2:$K$1141,"="&amp;K$3)</f>
        <v>6</v>
      </c>
      <c r="L10">
        <f>COUNTIFS('the-counted-2015'!$F$2:$F$1141,"="&amp;$A10,'the-counted-2015'!$K$2:$K$1141,"="&amp;L$3)</f>
        <v>0</v>
      </c>
      <c r="M10">
        <f>COUNTIFS('the-counted-2015'!$F$2:$F$1141,"="&amp;$A10,'the-counted-2015'!$K$2:$K$1141,"="&amp;M$3)</f>
        <v>0</v>
      </c>
      <c r="N10">
        <f>COUNTIFS('the-counted-2015'!$F$2:$F$1141,"="&amp;$A10,'the-counted-2015'!$K$2:$K$1141,"="&amp;N$3)</f>
        <v>4</v>
      </c>
      <c r="O10">
        <f>COUNTIFS('the-counted-2015'!$F$2:$F$1141,"="&amp;$A10,'the-counted-2015'!$K$2:$K$1141,"="&amp;O$3)</f>
        <v>0</v>
      </c>
      <c r="P10">
        <f>COUNTIFS('the-counted-2015'!$F$2:$F$1141,"="&amp;$A10,'the-counted-2015'!$K$2:$K$1141,"="&amp;P$3)</f>
        <v>0</v>
      </c>
      <c r="Q10">
        <f>COUNTIFS('the-counted-2015'!$F$2:$F$1141,"="&amp;$A10,'the-counted-2015'!$K$2:$K$1141,"="&amp;Q$3)</f>
        <v>2</v>
      </c>
      <c r="R10">
        <f>COUNTIFS('the-counted-2015'!$F$2:$F$1141,"="&amp;$A10,'the-counted-2015'!$K$2:$K$1141,"="&amp;R$3)</f>
        <v>1</v>
      </c>
      <c r="S10">
        <f>COUNTIFS('the-counted-2015'!$F$2:$F$1141,"="&amp;$A10,'the-counted-2015'!$K$2:$K$1141,"="&amp;S$3)</f>
        <v>3</v>
      </c>
      <c r="T10">
        <f>COUNTIFS('the-counted-2015'!$F$2:$F$1141,"="&amp;$A10,'the-counted-2015'!$K$2:$K$1141,"="&amp;T$3)</f>
        <v>0</v>
      </c>
      <c r="U10">
        <f>COUNTIFS('the-counted-2015'!$F$2:$F$1141,"="&amp;$A10,'the-counted-2015'!$K$2:$K$1141,"="&amp;U$3)</f>
        <v>0</v>
      </c>
      <c r="V10">
        <f>COUNTIFS('the-counted-2015'!$F$2:$F$1141,"="&amp;$A10,'the-counted-2015'!$K$2:$K$1141,"="&amp;V$3)</f>
        <v>3</v>
      </c>
      <c r="W10">
        <f>COUNTIFS('the-counted-2015'!$F$2:$F$1141,"="&amp;$A10,'the-counted-2015'!$K$2:$K$1141,"="&amp;W$3)</f>
        <v>2</v>
      </c>
      <c r="X10">
        <f>COUNTIFS('the-counted-2015'!$F$2:$F$1141,"="&amp;$A10,'the-counted-2015'!$K$2:$K$1141,"="&amp;X$3)</f>
        <v>1</v>
      </c>
      <c r="Y10">
        <f>COUNTIFS('the-counted-2015'!$F$2:$F$1141,"="&amp;$A10,'the-counted-2015'!$K$2:$K$1141,"="&amp;Y$3)</f>
        <v>2</v>
      </c>
      <c r="Z10">
        <f>COUNTIFS('the-counted-2015'!$F$2:$F$1141,"="&amp;$A10,'the-counted-2015'!$K$2:$K$1141,"="&amp;Z$3)</f>
        <v>2</v>
      </c>
      <c r="AA10">
        <f>COUNTIFS('the-counted-2015'!$F$2:$F$1141,"="&amp;$A10,'the-counted-2015'!$K$2:$K$1141,"="&amp;AA$3)</f>
        <v>0</v>
      </c>
      <c r="AB10">
        <f>COUNTIFS('the-counted-2015'!$F$2:$F$1141,"="&amp;$A10,'the-counted-2015'!$K$2:$K$1141,"="&amp;AB$3)</f>
        <v>0</v>
      </c>
      <c r="AC10">
        <f>COUNTIFS('the-counted-2015'!$F$2:$F$1141,"="&amp;$A10,'the-counted-2015'!$K$2:$K$1141,"="&amp;AC$3)</f>
        <v>4</v>
      </c>
      <c r="AD10">
        <f>COUNTIFS('the-counted-2015'!$F$2:$F$1141,"="&amp;$A10,'the-counted-2015'!$K$2:$K$1141,"="&amp;AD$3)</f>
        <v>1</v>
      </c>
      <c r="AE10">
        <f>COUNTIFS('the-counted-2015'!$F$2:$F$1141,"="&amp;$A10,'the-counted-2015'!$K$2:$K$1141,"="&amp;AE$3)</f>
        <v>3</v>
      </c>
      <c r="AF10">
        <f>COUNTIFS('the-counted-2015'!$F$2:$F$1141,"="&amp;$A10,'the-counted-2015'!$K$2:$K$1141,"="&amp;AF$3)</f>
        <v>3</v>
      </c>
      <c r="AG10">
        <f>COUNTIFS('the-counted-2015'!$F$2:$F$1141,"="&amp;$A10,'the-counted-2015'!$K$2:$K$1141,"="&amp;AG$3)</f>
        <v>0</v>
      </c>
      <c r="AH10">
        <f>COUNTIFS('the-counted-2015'!$F$2:$F$1141,"="&amp;$A10,'the-counted-2015'!$K$2:$K$1141,"="&amp;AH$3)</f>
        <v>3</v>
      </c>
      <c r="AI10">
        <f>COUNTIFS('the-counted-2015'!$F$2:$F$1141,"="&amp;$A10,'the-counted-2015'!$K$2:$K$1141,"="&amp;AI$3)</f>
        <v>0</v>
      </c>
      <c r="AJ10">
        <f>COUNTIFS('the-counted-2015'!$F$2:$F$1141,"="&amp;$A10,'the-counted-2015'!$K$2:$K$1141,"="&amp;AJ$3)</f>
        <v>4</v>
      </c>
      <c r="AK10">
        <f>COUNTIFS('the-counted-2015'!$F$2:$F$1141,"="&amp;$A10,'the-counted-2015'!$K$2:$K$1141,"="&amp;AK$3)</f>
        <v>4</v>
      </c>
      <c r="AL10">
        <f>COUNTIFS('the-counted-2015'!$F$2:$F$1141,"="&amp;$A10,'the-counted-2015'!$K$2:$K$1141,"="&amp;AL$3)</f>
        <v>3</v>
      </c>
      <c r="AM10">
        <f>COUNTIFS('the-counted-2015'!$F$2:$F$1141,"="&amp;$A10,'the-counted-2015'!$K$2:$K$1141,"="&amp;AM$3)</f>
        <v>1</v>
      </c>
      <c r="AN10">
        <f>COUNTIFS('the-counted-2015'!$F$2:$F$1141,"="&amp;$A10,'the-counted-2015'!$K$2:$K$1141,"="&amp;AN$3)</f>
        <v>0</v>
      </c>
      <c r="AO10">
        <f>COUNTIFS('the-counted-2015'!$F$2:$F$1141,"="&amp;$A10,'the-counted-2015'!$K$2:$K$1141,"="&amp;AO$3)</f>
        <v>3</v>
      </c>
      <c r="AP10">
        <f>COUNTIFS('the-counted-2015'!$F$2:$F$1141,"="&amp;$A10,'the-counted-2015'!$K$2:$K$1141,"="&amp;AP$3)</f>
        <v>0</v>
      </c>
      <c r="AQ10">
        <f>COUNTIFS('the-counted-2015'!$F$2:$F$1141,"="&amp;$A10,'the-counted-2015'!$K$2:$K$1141,"="&amp;AQ$3)</f>
        <v>4</v>
      </c>
      <c r="AR10">
        <f>COUNTIFS('the-counted-2015'!$F$2:$F$1141,"="&amp;$A10,'the-counted-2015'!$K$2:$K$1141,"="&amp;AR$3)</f>
        <v>10</v>
      </c>
      <c r="AS10">
        <f>COUNTIFS('the-counted-2015'!$F$2:$F$1141,"="&amp;$A10,'the-counted-2015'!$K$2:$K$1141,"="&amp;AS$3)</f>
        <v>3</v>
      </c>
      <c r="AT10">
        <f>COUNTIFS('the-counted-2015'!$F$2:$F$1141,"="&amp;$A10,'the-counted-2015'!$K$2:$K$1141,"="&amp;AT$3)</f>
        <v>0</v>
      </c>
      <c r="AU10">
        <f>COUNTIFS('the-counted-2015'!$F$2:$F$1141,"="&amp;$A10,'the-counted-2015'!$K$2:$K$1141,"="&amp;AU$3)</f>
        <v>1</v>
      </c>
      <c r="AV10">
        <f>COUNTIFS('the-counted-2015'!$F$2:$F$1141,"="&amp;$A10,'the-counted-2015'!$K$2:$K$1141,"="&amp;AV$3)</f>
        <v>1</v>
      </c>
      <c r="AW10">
        <f>COUNTIFS('the-counted-2015'!$F$2:$F$1141,"="&amp;$A10,'the-counted-2015'!$K$2:$K$1141,"="&amp;AW$3)</f>
        <v>2</v>
      </c>
      <c r="AX10">
        <f>COUNTIFS('the-counted-2015'!$F$2:$F$1141,"="&amp;$A10,'the-counted-2015'!$K$2:$K$1141,"="&amp;AX$3)</f>
        <v>3</v>
      </c>
      <c r="AY10">
        <f>COUNTIFS('the-counted-2015'!$F$2:$F$1141,"="&amp;$A10,'the-counted-2015'!$K$2:$K$1141,"="&amp;AY$3)</f>
        <v>3</v>
      </c>
      <c r="AZ10">
        <f>COUNTIFS('the-counted-2015'!$F$2:$F$1141,"="&amp;$A10,'the-counted-2015'!$K$2:$K$1141,"="&amp;AZ$3)</f>
        <v>0</v>
      </c>
      <c r="BB10">
        <f t="shared" si="0"/>
        <v>123</v>
      </c>
    </row>
    <row r="11" spans="1:54" x14ac:dyDescent="0.25">
      <c r="A11" t="s">
        <v>2458</v>
      </c>
      <c r="B11">
        <f>COUNTIFS('the-counted-2015'!$F$2:$F$1141,"="&amp;$A11,'the-counted-2015'!$K$2:$K$1141,"="&amp;B$3)</f>
        <v>2</v>
      </c>
      <c r="C11">
        <f>COUNTIFS('the-counted-2015'!$F$2:$F$1141,"="&amp;$A11,'the-counted-2015'!$K$2:$K$1141,"="&amp;C$3)</f>
        <v>0</v>
      </c>
      <c r="D11">
        <f>COUNTIFS('the-counted-2015'!$F$2:$F$1141,"="&amp;$A11,'the-counted-2015'!$K$2:$K$1141,"="&amp;D$3)</f>
        <v>5</v>
      </c>
      <c r="E11">
        <f>COUNTIFS('the-counted-2015'!$F$2:$F$1141,"="&amp;$A11,'the-counted-2015'!$K$2:$K$1141,"="&amp;E$3)</f>
        <v>0</v>
      </c>
      <c r="F11">
        <f>COUNTIFS('the-counted-2015'!$F$2:$F$1141,"="&amp;$A11,'the-counted-2015'!$K$2:$K$1141,"="&amp;F$3)</f>
        <v>20</v>
      </c>
      <c r="G11">
        <f>COUNTIFS('the-counted-2015'!$F$2:$F$1141,"="&amp;$A11,'the-counted-2015'!$K$2:$K$1141,"="&amp;G$3)</f>
        <v>1</v>
      </c>
      <c r="H11">
        <f>COUNTIFS('the-counted-2015'!$F$2:$F$1141,"="&amp;$A11,'the-counted-2015'!$K$2:$K$1141,"="&amp;H$3)</f>
        <v>2</v>
      </c>
      <c r="I11">
        <f>COUNTIFS('the-counted-2015'!$F$2:$F$1141,"="&amp;$A11,'the-counted-2015'!$K$2:$K$1141,"="&amp;I$3)</f>
        <v>0</v>
      </c>
      <c r="J11">
        <f>COUNTIFS('the-counted-2015'!$F$2:$F$1141,"="&amp;$A11,'the-counted-2015'!$K$2:$K$1141,"="&amp;J$3)</f>
        <v>4</v>
      </c>
      <c r="K11">
        <f>COUNTIFS('the-counted-2015'!$F$2:$F$1141,"="&amp;$A11,'the-counted-2015'!$K$2:$K$1141,"="&amp;K$3)</f>
        <v>2</v>
      </c>
      <c r="L11">
        <f>COUNTIFS('the-counted-2015'!$F$2:$F$1141,"="&amp;$A11,'the-counted-2015'!$K$2:$K$1141,"="&amp;L$3)</f>
        <v>1</v>
      </c>
      <c r="M11">
        <f>COUNTIFS('the-counted-2015'!$F$2:$F$1141,"="&amp;$A11,'the-counted-2015'!$K$2:$K$1141,"="&amp;M$3)</f>
        <v>1</v>
      </c>
      <c r="N11">
        <f>COUNTIFS('the-counted-2015'!$F$2:$F$1141,"="&amp;$A11,'the-counted-2015'!$K$2:$K$1141,"="&amp;N$3)</f>
        <v>2</v>
      </c>
      <c r="O11">
        <f>COUNTIFS('the-counted-2015'!$F$2:$F$1141,"="&amp;$A11,'the-counted-2015'!$K$2:$K$1141,"="&amp;O$3)</f>
        <v>3</v>
      </c>
      <c r="P11">
        <f>COUNTIFS('the-counted-2015'!$F$2:$F$1141,"="&amp;$A11,'the-counted-2015'!$K$2:$K$1141,"="&amp;P$3)</f>
        <v>0</v>
      </c>
      <c r="Q11">
        <f>COUNTIFS('the-counted-2015'!$F$2:$F$1141,"="&amp;$A11,'the-counted-2015'!$K$2:$K$1141,"="&amp;Q$3)</f>
        <v>1</v>
      </c>
      <c r="R11">
        <f>COUNTIFS('the-counted-2015'!$F$2:$F$1141,"="&amp;$A11,'the-counted-2015'!$K$2:$K$1141,"="&amp;R$3)</f>
        <v>2</v>
      </c>
      <c r="S11">
        <f>COUNTIFS('the-counted-2015'!$F$2:$F$1141,"="&amp;$A11,'the-counted-2015'!$K$2:$K$1141,"="&amp;S$3)</f>
        <v>0</v>
      </c>
      <c r="T11">
        <f>COUNTIFS('the-counted-2015'!$F$2:$F$1141,"="&amp;$A11,'the-counted-2015'!$K$2:$K$1141,"="&amp;T$3)</f>
        <v>0</v>
      </c>
      <c r="U11">
        <f>COUNTIFS('the-counted-2015'!$F$2:$F$1141,"="&amp;$A11,'the-counted-2015'!$K$2:$K$1141,"="&amp;U$3)</f>
        <v>2</v>
      </c>
      <c r="V11">
        <f>COUNTIFS('the-counted-2015'!$F$2:$F$1141,"="&amp;$A11,'the-counted-2015'!$K$2:$K$1141,"="&amp;V$3)</f>
        <v>0</v>
      </c>
      <c r="W11">
        <f>COUNTIFS('the-counted-2015'!$F$2:$F$1141,"="&amp;$A11,'the-counted-2015'!$K$2:$K$1141,"="&amp;W$3)</f>
        <v>1</v>
      </c>
      <c r="X11">
        <f>COUNTIFS('the-counted-2015'!$F$2:$F$1141,"="&amp;$A11,'the-counted-2015'!$K$2:$K$1141,"="&amp;X$3)</f>
        <v>1</v>
      </c>
      <c r="Y11">
        <f>COUNTIFS('the-counted-2015'!$F$2:$F$1141,"="&amp;$A11,'the-counted-2015'!$K$2:$K$1141,"="&amp;Y$3)</f>
        <v>0</v>
      </c>
      <c r="Z11">
        <f>COUNTIFS('the-counted-2015'!$F$2:$F$1141,"="&amp;$A11,'the-counted-2015'!$K$2:$K$1141,"="&amp;Z$3)</f>
        <v>1</v>
      </c>
      <c r="AA11">
        <f>COUNTIFS('the-counted-2015'!$F$2:$F$1141,"="&amp;$A11,'the-counted-2015'!$K$2:$K$1141,"="&amp;AA$3)</f>
        <v>1</v>
      </c>
      <c r="AB11">
        <f>COUNTIFS('the-counted-2015'!$F$2:$F$1141,"="&amp;$A11,'the-counted-2015'!$K$2:$K$1141,"="&amp;AB$3)</f>
        <v>0</v>
      </c>
      <c r="AC11">
        <f>COUNTIFS('the-counted-2015'!$F$2:$F$1141,"="&amp;$A11,'the-counted-2015'!$K$2:$K$1141,"="&amp;AC$3)</f>
        <v>4</v>
      </c>
      <c r="AD11">
        <f>COUNTIFS('the-counted-2015'!$F$2:$F$1141,"="&amp;$A11,'the-counted-2015'!$K$2:$K$1141,"="&amp;AD$3)</f>
        <v>0</v>
      </c>
      <c r="AE11">
        <f>COUNTIFS('the-counted-2015'!$F$2:$F$1141,"="&amp;$A11,'the-counted-2015'!$K$2:$K$1141,"="&amp;AE$3)</f>
        <v>1</v>
      </c>
      <c r="AF11">
        <f>COUNTIFS('the-counted-2015'!$F$2:$F$1141,"="&amp;$A11,'the-counted-2015'!$K$2:$K$1141,"="&amp;AF$3)</f>
        <v>2</v>
      </c>
      <c r="AG11">
        <f>COUNTIFS('the-counted-2015'!$F$2:$F$1141,"="&amp;$A11,'the-counted-2015'!$K$2:$K$1141,"="&amp;AG$3)</f>
        <v>3</v>
      </c>
      <c r="AH11">
        <f>COUNTIFS('the-counted-2015'!$F$2:$F$1141,"="&amp;$A11,'the-counted-2015'!$K$2:$K$1141,"="&amp;AH$3)</f>
        <v>5</v>
      </c>
      <c r="AI11">
        <f>COUNTIFS('the-counted-2015'!$F$2:$F$1141,"="&amp;$A11,'the-counted-2015'!$K$2:$K$1141,"="&amp;AI$3)</f>
        <v>0</v>
      </c>
      <c r="AJ11">
        <f>COUNTIFS('the-counted-2015'!$F$2:$F$1141,"="&amp;$A11,'the-counted-2015'!$K$2:$K$1141,"="&amp;AJ$3)</f>
        <v>3</v>
      </c>
      <c r="AK11">
        <f>COUNTIFS('the-counted-2015'!$F$2:$F$1141,"="&amp;$A11,'the-counted-2015'!$K$2:$K$1141,"="&amp;AK$3)</f>
        <v>2</v>
      </c>
      <c r="AL11">
        <f>COUNTIFS('the-counted-2015'!$F$2:$F$1141,"="&amp;$A11,'the-counted-2015'!$K$2:$K$1141,"="&amp;AL$3)</f>
        <v>0</v>
      </c>
      <c r="AM11">
        <f>COUNTIFS('the-counted-2015'!$F$2:$F$1141,"="&amp;$A11,'the-counted-2015'!$K$2:$K$1141,"="&amp;AM$3)</f>
        <v>3</v>
      </c>
      <c r="AN11">
        <f>COUNTIFS('the-counted-2015'!$F$2:$F$1141,"="&amp;$A11,'the-counted-2015'!$K$2:$K$1141,"="&amp;AN$3)</f>
        <v>0</v>
      </c>
      <c r="AO11">
        <f>COUNTIFS('the-counted-2015'!$F$2:$F$1141,"="&amp;$A11,'the-counted-2015'!$K$2:$K$1141,"="&amp;AO$3)</f>
        <v>1</v>
      </c>
      <c r="AP11">
        <f>COUNTIFS('the-counted-2015'!$F$2:$F$1141,"="&amp;$A11,'the-counted-2015'!$K$2:$K$1141,"="&amp;AP$3)</f>
        <v>0</v>
      </c>
      <c r="AQ11">
        <f>COUNTIFS('the-counted-2015'!$F$2:$F$1141,"="&amp;$A11,'the-counted-2015'!$K$2:$K$1141,"="&amp;AQ$3)</f>
        <v>3</v>
      </c>
      <c r="AR11">
        <f>COUNTIFS('the-counted-2015'!$F$2:$F$1141,"="&amp;$A11,'the-counted-2015'!$K$2:$K$1141,"="&amp;AR$3)</f>
        <v>13</v>
      </c>
      <c r="AS11">
        <f>COUNTIFS('the-counted-2015'!$F$2:$F$1141,"="&amp;$A11,'the-counted-2015'!$K$2:$K$1141,"="&amp;AS$3)</f>
        <v>1</v>
      </c>
      <c r="AT11">
        <f>COUNTIFS('the-counted-2015'!$F$2:$F$1141,"="&amp;$A11,'the-counted-2015'!$K$2:$K$1141,"="&amp;AT$3)</f>
        <v>0</v>
      </c>
      <c r="AU11">
        <f>COUNTIFS('the-counted-2015'!$F$2:$F$1141,"="&amp;$A11,'the-counted-2015'!$K$2:$K$1141,"="&amp;AU$3)</f>
        <v>3</v>
      </c>
      <c r="AV11">
        <f>COUNTIFS('the-counted-2015'!$F$2:$F$1141,"="&amp;$A11,'the-counted-2015'!$K$2:$K$1141,"="&amp;AV$3)</f>
        <v>4</v>
      </c>
      <c r="AW11">
        <f>COUNTIFS('the-counted-2015'!$F$2:$F$1141,"="&amp;$A11,'the-counted-2015'!$K$2:$K$1141,"="&amp;AW$3)</f>
        <v>1</v>
      </c>
      <c r="AX11">
        <f>COUNTIFS('the-counted-2015'!$F$2:$F$1141,"="&amp;$A11,'the-counted-2015'!$K$2:$K$1141,"="&amp;AX$3)</f>
        <v>1</v>
      </c>
      <c r="AY11">
        <f>COUNTIFS('the-counted-2015'!$F$2:$F$1141,"="&amp;$A11,'the-counted-2015'!$K$2:$K$1141,"="&amp;AY$3)</f>
        <v>0</v>
      </c>
      <c r="AZ11">
        <f>COUNTIFS('the-counted-2015'!$F$2:$F$1141,"="&amp;$A11,'the-counted-2015'!$K$2:$K$1141,"="&amp;AZ$3)</f>
        <v>0</v>
      </c>
      <c r="BB11">
        <f t="shared" si="0"/>
        <v>102</v>
      </c>
    </row>
    <row r="12" spans="1:54" x14ac:dyDescent="0.25">
      <c r="A12" t="s">
        <v>2772</v>
      </c>
      <c r="B12">
        <f>COUNTIFS('the-counted-2015'!$F$2:$F$1141,"="&amp;$A12,'the-counted-2015'!$K$2:$K$1141,"="&amp;B$3)</f>
        <v>2</v>
      </c>
      <c r="C12">
        <f>COUNTIFS('the-counted-2015'!$F$2:$F$1141,"="&amp;$A12,'the-counted-2015'!$K$2:$K$1141,"="&amp;C$3)</f>
        <v>2</v>
      </c>
      <c r="D12">
        <f>COUNTIFS('the-counted-2015'!$F$2:$F$1141,"="&amp;$A12,'the-counted-2015'!$K$2:$K$1141,"="&amp;D$3)</f>
        <v>2</v>
      </c>
      <c r="E12">
        <f>COUNTIFS('the-counted-2015'!$F$2:$F$1141,"="&amp;$A12,'the-counted-2015'!$K$2:$K$1141,"="&amp;E$3)</f>
        <v>0</v>
      </c>
      <c r="F12">
        <f>COUNTIFS('the-counted-2015'!$F$2:$F$1141,"="&amp;$A12,'the-counted-2015'!$K$2:$K$1141,"="&amp;F$3)</f>
        <v>20</v>
      </c>
      <c r="G12">
        <f>COUNTIFS('the-counted-2015'!$F$2:$F$1141,"="&amp;$A12,'the-counted-2015'!$K$2:$K$1141,"="&amp;G$3)</f>
        <v>2</v>
      </c>
      <c r="H12">
        <f>COUNTIFS('the-counted-2015'!$F$2:$F$1141,"="&amp;$A12,'the-counted-2015'!$K$2:$K$1141,"="&amp;H$3)</f>
        <v>0</v>
      </c>
      <c r="I12">
        <f>COUNTIFS('the-counted-2015'!$F$2:$F$1141,"="&amp;$A12,'the-counted-2015'!$K$2:$K$1141,"="&amp;I$3)</f>
        <v>1</v>
      </c>
      <c r="J12">
        <f>COUNTIFS('the-counted-2015'!$F$2:$F$1141,"="&amp;$A12,'the-counted-2015'!$K$2:$K$1141,"="&amp;J$3)</f>
        <v>7</v>
      </c>
      <c r="K12">
        <f>COUNTIFS('the-counted-2015'!$F$2:$F$1141,"="&amp;$A12,'the-counted-2015'!$K$2:$K$1141,"="&amp;K$3)</f>
        <v>3</v>
      </c>
      <c r="L12">
        <f>COUNTIFS('the-counted-2015'!$F$2:$F$1141,"="&amp;$A12,'the-counted-2015'!$K$2:$K$1141,"="&amp;L$3)</f>
        <v>0</v>
      </c>
      <c r="M12">
        <f>COUNTIFS('the-counted-2015'!$F$2:$F$1141,"="&amp;$A12,'the-counted-2015'!$K$2:$K$1141,"="&amp;M$3)</f>
        <v>0</v>
      </c>
      <c r="N12">
        <f>COUNTIFS('the-counted-2015'!$F$2:$F$1141,"="&amp;$A12,'the-counted-2015'!$K$2:$K$1141,"="&amp;N$3)</f>
        <v>1</v>
      </c>
      <c r="O12">
        <f>COUNTIFS('the-counted-2015'!$F$2:$F$1141,"="&amp;$A12,'the-counted-2015'!$K$2:$K$1141,"="&amp;O$3)</f>
        <v>4</v>
      </c>
      <c r="P12">
        <f>COUNTIFS('the-counted-2015'!$F$2:$F$1141,"="&amp;$A12,'the-counted-2015'!$K$2:$K$1141,"="&amp;P$3)</f>
        <v>1</v>
      </c>
      <c r="Q12">
        <f>COUNTIFS('the-counted-2015'!$F$2:$F$1141,"="&amp;$A12,'the-counted-2015'!$K$2:$K$1141,"="&amp;Q$3)</f>
        <v>0</v>
      </c>
      <c r="R12">
        <f>COUNTIFS('the-counted-2015'!$F$2:$F$1141,"="&amp;$A12,'the-counted-2015'!$K$2:$K$1141,"="&amp;R$3)</f>
        <v>2</v>
      </c>
      <c r="S12">
        <f>COUNTIFS('the-counted-2015'!$F$2:$F$1141,"="&amp;$A12,'the-counted-2015'!$K$2:$K$1141,"="&amp;S$3)</f>
        <v>5</v>
      </c>
      <c r="T12">
        <f>COUNTIFS('the-counted-2015'!$F$2:$F$1141,"="&amp;$A12,'the-counted-2015'!$K$2:$K$1141,"="&amp;T$3)</f>
        <v>0</v>
      </c>
      <c r="U12">
        <f>COUNTIFS('the-counted-2015'!$F$2:$F$1141,"="&amp;$A12,'the-counted-2015'!$K$2:$K$1141,"="&amp;U$3)</f>
        <v>1</v>
      </c>
      <c r="V12">
        <f>COUNTIFS('the-counted-2015'!$F$2:$F$1141,"="&amp;$A12,'the-counted-2015'!$K$2:$K$1141,"="&amp;V$3)</f>
        <v>0</v>
      </c>
      <c r="W12">
        <f>COUNTIFS('the-counted-2015'!$F$2:$F$1141,"="&amp;$A12,'the-counted-2015'!$K$2:$K$1141,"="&amp;W$3)</f>
        <v>3</v>
      </c>
      <c r="X12">
        <f>COUNTIFS('the-counted-2015'!$F$2:$F$1141,"="&amp;$A12,'the-counted-2015'!$K$2:$K$1141,"="&amp;X$3)</f>
        <v>2</v>
      </c>
      <c r="Y12">
        <f>COUNTIFS('the-counted-2015'!$F$2:$F$1141,"="&amp;$A12,'the-counted-2015'!$K$2:$K$1141,"="&amp;Y$3)</f>
        <v>0</v>
      </c>
      <c r="Z12">
        <f>COUNTIFS('the-counted-2015'!$F$2:$F$1141,"="&amp;$A12,'the-counted-2015'!$K$2:$K$1141,"="&amp;Z$3)</f>
        <v>1</v>
      </c>
      <c r="AA12">
        <f>COUNTIFS('the-counted-2015'!$F$2:$F$1141,"="&amp;$A12,'the-counted-2015'!$K$2:$K$1141,"="&amp;AA$3)</f>
        <v>0</v>
      </c>
      <c r="AB12">
        <f>COUNTIFS('the-counted-2015'!$F$2:$F$1141,"="&amp;$A12,'the-counted-2015'!$K$2:$K$1141,"="&amp;AB$3)</f>
        <v>0</v>
      </c>
      <c r="AC12">
        <f>COUNTIFS('the-counted-2015'!$F$2:$F$1141,"="&amp;$A12,'the-counted-2015'!$K$2:$K$1141,"="&amp;AC$3)</f>
        <v>1</v>
      </c>
      <c r="AD12">
        <f>COUNTIFS('the-counted-2015'!$F$2:$F$1141,"="&amp;$A12,'the-counted-2015'!$K$2:$K$1141,"="&amp;AD$3)</f>
        <v>1</v>
      </c>
      <c r="AE12">
        <f>COUNTIFS('the-counted-2015'!$F$2:$F$1141,"="&amp;$A12,'the-counted-2015'!$K$2:$K$1141,"="&amp;AE$3)</f>
        <v>1</v>
      </c>
      <c r="AF12">
        <f>COUNTIFS('the-counted-2015'!$F$2:$F$1141,"="&amp;$A12,'the-counted-2015'!$K$2:$K$1141,"="&amp;AF$3)</f>
        <v>4</v>
      </c>
      <c r="AG12">
        <f>COUNTIFS('the-counted-2015'!$F$2:$F$1141,"="&amp;$A12,'the-counted-2015'!$K$2:$K$1141,"="&amp;AG$3)</f>
        <v>1</v>
      </c>
      <c r="AH12">
        <f>COUNTIFS('the-counted-2015'!$F$2:$F$1141,"="&amp;$A12,'the-counted-2015'!$K$2:$K$1141,"="&amp;AH$3)</f>
        <v>1</v>
      </c>
      <c r="AI12">
        <f>COUNTIFS('the-counted-2015'!$F$2:$F$1141,"="&amp;$A12,'the-counted-2015'!$K$2:$K$1141,"="&amp;AI$3)</f>
        <v>0</v>
      </c>
      <c r="AJ12">
        <f>COUNTIFS('the-counted-2015'!$F$2:$F$1141,"="&amp;$A12,'the-counted-2015'!$K$2:$K$1141,"="&amp;AJ$3)</f>
        <v>4</v>
      </c>
      <c r="AK12">
        <f>COUNTIFS('the-counted-2015'!$F$2:$F$1141,"="&amp;$A12,'the-counted-2015'!$K$2:$K$1141,"="&amp;AK$3)</f>
        <v>1</v>
      </c>
      <c r="AL12">
        <f>COUNTIFS('the-counted-2015'!$F$2:$F$1141,"="&amp;$A12,'the-counted-2015'!$K$2:$K$1141,"="&amp;AL$3)</f>
        <v>0</v>
      </c>
      <c r="AM12">
        <f>COUNTIFS('the-counted-2015'!$F$2:$F$1141,"="&amp;$A12,'the-counted-2015'!$K$2:$K$1141,"="&amp;AM$3)</f>
        <v>2</v>
      </c>
      <c r="AN12">
        <f>COUNTIFS('the-counted-2015'!$F$2:$F$1141,"="&amp;$A12,'the-counted-2015'!$K$2:$K$1141,"="&amp;AN$3)</f>
        <v>1</v>
      </c>
      <c r="AO12">
        <f>COUNTIFS('the-counted-2015'!$F$2:$F$1141,"="&amp;$A12,'the-counted-2015'!$K$2:$K$1141,"="&amp;AO$3)</f>
        <v>0</v>
      </c>
      <c r="AP12">
        <f>COUNTIFS('the-counted-2015'!$F$2:$F$1141,"="&amp;$A12,'the-counted-2015'!$K$2:$K$1141,"="&amp;AP$3)</f>
        <v>2</v>
      </c>
      <c r="AQ12">
        <f>COUNTIFS('the-counted-2015'!$F$2:$F$1141,"="&amp;$A12,'the-counted-2015'!$K$2:$K$1141,"="&amp;AQ$3)</f>
        <v>2</v>
      </c>
      <c r="AR12">
        <f>COUNTIFS('the-counted-2015'!$F$2:$F$1141,"="&amp;$A12,'the-counted-2015'!$K$2:$K$1141,"="&amp;AR$3)</f>
        <v>6</v>
      </c>
      <c r="AS12">
        <f>COUNTIFS('the-counted-2015'!$F$2:$F$1141,"="&amp;$A12,'the-counted-2015'!$K$2:$K$1141,"="&amp;AS$3)</f>
        <v>1</v>
      </c>
      <c r="AT12">
        <f>COUNTIFS('the-counted-2015'!$F$2:$F$1141,"="&amp;$A12,'the-counted-2015'!$K$2:$K$1141,"="&amp;AT$3)</f>
        <v>0</v>
      </c>
      <c r="AU12">
        <f>COUNTIFS('the-counted-2015'!$F$2:$F$1141,"="&amp;$A12,'the-counted-2015'!$K$2:$K$1141,"="&amp;AU$3)</f>
        <v>4</v>
      </c>
      <c r="AV12">
        <f>COUNTIFS('the-counted-2015'!$F$2:$F$1141,"="&amp;$A12,'the-counted-2015'!$K$2:$K$1141,"="&amp;AV$3)</f>
        <v>1</v>
      </c>
      <c r="AW12">
        <f>COUNTIFS('the-counted-2015'!$F$2:$F$1141,"="&amp;$A12,'the-counted-2015'!$K$2:$K$1141,"="&amp;AW$3)</f>
        <v>2</v>
      </c>
      <c r="AX12">
        <f>COUNTIFS('the-counted-2015'!$F$2:$F$1141,"="&amp;$A12,'the-counted-2015'!$K$2:$K$1141,"="&amp;AX$3)</f>
        <v>1</v>
      </c>
      <c r="AY12">
        <f>COUNTIFS('the-counted-2015'!$F$2:$F$1141,"="&amp;$A12,'the-counted-2015'!$K$2:$K$1141,"="&amp;AY$3)</f>
        <v>0</v>
      </c>
      <c r="AZ12">
        <f>COUNTIFS('the-counted-2015'!$F$2:$F$1141,"="&amp;$A12,'the-counted-2015'!$K$2:$K$1141,"="&amp;AZ$3)</f>
        <v>0</v>
      </c>
      <c r="BB12">
        <f t="shared" si="0"/>
        <v>95</v>
      </c>
    </row>
    <row r="13" spans="1:54" x14ac:dyDescent="0.25">
      <c r="A13" t="s">
        <v>3077</v>
      </c>
      <c r="B13">
        <f>COUNTIFS('the-counted-2015'!$F$2:$F$1141,"="&amp;$A13,'the-counted-2015'!$K$2:$K$1141,"="&amp;B$3)</f>
        <v>3</v>
      </c>
      <c r="C13">
        <f>COUNTIFS('the-counted-2015'!$F$2:$F$1141,"="&amp;$A13,'the-counted-2015'!$K$2:$K$1141,"="&amp;C$3)</f>
        <v>1</v>
      </c>
      <c r="D13">
        <f>COUNTIFS('the-counted-2015'!$F$2:$F$1141,"="&amp;$A13,'the-counted-2015'!$K$2:$K$1141,"="&amp;D$3)</f>
        <v>1</v>
      </c>
      <c r="E13">
        <f>COUNTIFS('the-counted-2015'!$F$2:$F$1141,"="&amp;$A13,'the-counted-2015'!$K$2:$K$1141,"="&amp;E$3)</f>
        <v>0</v>
      </c>
      <c r="F13">
        <f>COUNTIFS('the-counted-2015'!$F$2:$F$1141,"="&amp;$A13,'the-counted-2015'!$K$2:$K$1141,"="&amp;F$3)</f>
        <v>22</v>
      </c>
      <c r="G13">
        <f>COUNTIFS('the-counted-2015'!$F$2:$F$1141,"="&amp;$A13,'the-counted-2015'!$K$2:$K$1141,"="&amp;G$3)</f>
        <v>1</v>
      </c>
      <c r="H13">
        <f>COUNTIFS('the-counted-2015'!$F$2:$F$1141,"="&amp;$A13,'the-counted-2015'!$K$2:$K$1141,"="&amp;H$3)</f>
        <v>1</v>
      </c>
      <c r="I13">
        <f>COUNTIFS('the-counted-2015'!$F$2:$F$1141,"="&amp;$A13,'the-counted-2015'!$K$2:$K$1141,"="&amp;I$3)</f>
        <v>0</v>
      </c>
      <c r="J13">
        <f>COUNTIFS('the-counted-2015'!$F$2:$F$1141,"="&amp;$A13,'the-counted-2015'!$K$2:$K$1141,"="&amp;J$3)</f>
        <v>8</v>
      </c>
      <c r="K13">
        <f>COUNTIFS('the-counted-2015'!$F$2:$F$1141,"="&amp;$A13,'the-counted-2015'!$K$2:$K$1141,"="&amp;K$3)</f>
        <v>4</v>
      </c>
      <c r="L13">
        <f>COUNTIFS('the-counted-2015'!$F$2:$F$1141,"="&amp;$A13,'the-counted-2015'!$K$2:$K$1141,"="&amp;L$3)</f>
        <v>0</v>
      </c>
      <c r="M13">
        <f>COUNTIFS('the-counted-2015'!$F$2:$F$1141,"="&amp;$A13,'the-counted-2015'!$K$2:$K$1141,"="&amp;M$3)</f>
        <v>0</v>
      </c>
      <c r="N13">
        <f>COUNTIFS('the-counted-2015'!$F$2:$F$1141,"="&amp;$A13,'the-counted-2015'!$K$2:$K$1141,"="&amp;N$3)</f>
        <v>2</v>
      </c>
      <c r="O13">
        <f>COUNTIFS('the-counted-2015'!$F$2:$F$1141,"="&amp;$A13,'the-counted-2015'!$K$2:$K$1141,"="&amp;O$3)</f>
        <v>0</v>
      </c>
      <c r="P13">
        <f>COUNTIFS('the-counted-2015'!$F$2:$F$1141,"="&amp;$A13,'the-counted-2015'!$K$2:$K$1141,"="&amp;P$3)</f>
        <v>1</v>
      </c>
      <c r="Q13">
        <f>COUNTIFS('the-counted-2015'!$F$2:$F$1141,"="&amp;$A13,'the-counted-2015'!$K$2:$K$1141,"="&amp;Q$3)</f>
        <v>1</v>
      </c>
      <c r="R13">
        <f>COUNTIFS('the-counted-2015'!$F$2:$F$1141,"="&amp;$A13,'the-counted-2015'!$K$2:$K$1141,"="&amp;R$3)</f>
        <v>3</v>
      </c>
      <c r="S13">
        <f>COUNTIFS('the-counted-2015'!$F$2:$F$1141,"="&amp;$A13,'the-counted-2015'!$K$2:$K$1141,"="&amp;S$3)</f>
        <v>3</v>
      </c>
      <c r="T13">
        <f>COUNTIFS('the-counted-2015'!$F$2:$F$1141,"="&amp;$A13,'the-counted-2015'!$K$2:$K$1141,"="&amp;T$3)</f>
        <v>0</v>
      </c>
      <c r="U13">
        <f>COUNTIFS('the-counted-2015'!$F$2:$F$1141,"="&amp;$A13,'the-counted-2015'!$K$2:$K$1141,"="&amp;U$3)</f>
        <v>2</v>
      </c>
      <c r="V13">
        <f>COUNTIFS('the-counted-2015'!$F$2:$F$1141,"="&amp;$A13,'the-counted-2015'!$K$2:$K$1141,"="&amp;V$3)</f>
        <v>1</v>
      </c>
      <c r="W13">
        <f>COUNTIFS('the-counted-2015'!$F$2:$F$1141,"="&amp;$A13,'the-counted-2015'!$K$2:$K$1141,"="&amp;W$3)</f>
        <v>2</v>
      </c>
      <c r="X13">
        <f>COUNTIFS('the-counted-2015'!$F$2:$F$1141,"="&amp;$A13,'the-counted-2015'!$K$2:$K$1141,"="&amp;X$3)</f>
        <v>0</v>
      </c>
      <c r="Y13">
        <f>COUNTIFS('the-counted-2015'!$F$2:$F$1141,"="&amp;$A13,'the-counted-2015'!$K$2:$K$1141,"="&amp;Y$3)</f>
        <v>3</v>
      </c>
      <c r="Z13">
        <f>COUNTIFS('the-counted-2015'!$F$2:$F$1141,"="&amp;$A13,'the-counted-2015'!$K$2:$K$1141,"="&amp;Z$3)</f>
        <v>0</v>
      </c>
      <c r="AA13">
        <f>COUNTIFS('the-counted-2015'!$F$2:$F$1141,"="&amp;$A13,'the-counted-2015'!$K$2:$K$1141,"="&amp;AA$3)</f>
        <v>0</v>
      </c>
      <c r="AB13">
        <f>COUNTIFS('the-counted-2015'!$F$2:$F$1141,"="&amp;$A13,'the-counted-2015'!$K$2:$K$1141,"="&amp;AB$3)</f>
        <v>0</v>
      </c>
      <c r="AC13">
        <f>COUNTIFS('the-counted-2015'!$F$2:$F$1141,"="&amp;$A13,'the-counted-2015'!$K$2:$K$1141,"="&amp;AC$3)</f>
        <v>1</v>
      </c>
      <c r="AD13">
        <f>COUNTIFS('the-counted-2015'!$F$2:$F$1141,"="&amp;$A13,'the-counted-2015'!$K$2:$K$1141,"="&amp;AD$3)</f>
        <v>0</v>
      </c>
      <c r="AE13">
        <f>COUNTIFS('the-counted-2015'!$F$2:$F$1141,"="&amp;$A13,'the-counted-2015'!$K$2:$K$1141,"="&amp;AE$3)</f>
        <v>1</v>
      </c>
      <c r="AF13">
        <f>COUNTIFS('the-counted-2015'!$F$2:$F$1141,"="&amp;$A13,'the-counted-2015'!$K$2:$K$1141,"="&amp;AF$3)</f>
        <v>1</v>
      </c>
      <c r="AG13">
        <f>COUNTIFS('the-counted-2015'!$F$2:$F$1141,"="&amp;$A13,'the-counted-2015'!$K$2:$K$1141,"="&amp;AG$3)</f>
        <v>0</v>
      </c>
      <c r="AH13">
        <f>COUNTIFS('the-counted-2015'!$F$2:$F$1141,"="&amp;$A13,'the-counted-2015'!$K$2:$K$1141,"="&amp;AH$3)</f>
        <v>0</v>
      </c>
      <c r="AI13">
        <f>COUNTIFS('the-counted-2015'!$F$2:$F$1141,"="&amp;$A13,'the-counted-2015'!$K$2:$K$1141,"="&amp;AI$3)</f>
        <v>0</v>
      </c>
      <c r="AJ13">
        <f>COUNTIFS('the-counted-2015'!$F$2:$F$1141,"="&amp;$A13,'the-counted-2015'!$K$2:$K$1141,"="&amp;AJ$3)</f>
        <v>4</v>
      </c>
      <c r="AK13">
        <f>COUNTIFS('the-counted-2015'!$F$2:$F$1141,"="&amp;$A13,'the-counted-2015'!$K$2:$K$1141,"="&amp;AK$3)</f>
        <v>3</v>
      </c>
      <c r="AL13">
        <f>COUNTIFS('the-counted-2015'!$F$2:$F$1141,"="&amp;$A13,'the-counted-2015'!$K$2:$K$1141,"="&amp;AL$3)</f>
        <v>3</v>
      </c>
      <c r="AM13">
        <f>COUNTIFS('the-counted-2015'!$F$2:$F$1141,"="&amp;$A13,'the-counted-2015'!$K$2:$K$1141,"="&amp;AM$3)</f>
        <v>3</v>
      </c>
      <c r="AN13">
        <f>COUNTIFS('the-counted-2015'!$F$2:$F$1141,"="&amp;$A13,'the-counted-2015'!$K$2:$K$1141,"="&amp;AN$3)</f>
        <v>0</v>
      </c>
      <c r="AO13">
        <f>COUNTIFS('the-counted-2015'!$F$2:$F$1141,"="&amp;$A13,'the-counted-2015'!$K$2:$K$1141,"="&amp;AO$3)</f>
        <v>1</v>
      </c>
      <c r="AP13">
        <f>COUNTIFS('the-counted-2015'!$F$2:$F$1141,"="&amp;$A13,'the-counted-2015'!$K$2:$K$1141,"="&amp;AP$3)</f>
        <v>0</v>
      </c>
      <c r="AQ13">
        <f>COUNTIFS('the-counted-2015'!$F$2:$F$1141,"="&amp;$A13,'the-counted-2015'!$K$2:$K$1141,"="&amp;AQ$3)</f>
        <v>1</v>
      </c>
      <c r="AR13">
        <f>COUNTIFS('the-counted-2015'!$F$2:$F$1141,"="&amp;$A13,'the-counted-2015'!$K$2:$K$1141,"="&amp;AR$3)</f>
        <v>9</v>
      </c>
      <c r="AS13">
        <f>COUNTIFS('the-counted-2015'!$F$2:$F$1141,"="&amp;$A13,'the-counted-2015'!$K$2:$K$1141,"="&amp;AS$3)</f>
        <v>0</v>
      </c>
      <c r="AT13">
        <f>COUNTIFS('the-counted-2015'!$F$2:$F$1141,"="&amp;$A13,'the-counted-2015'!$K$2:$K$1141,"="&amp;AT$3)</f>
        <v>0</v>
      </c>
      <c r="AU13">
        <f>COUNTIFS('the-counted-2015'!$F$2:$F$1141,"="&amp;$A13,'the-counted-2015'!$K$2:$K$1141,"="&amp;AU$3)</f>
        <v>1</v>
      </c>
      <c r="AV13">
        <f>COUNTIFS('the-counted-2015'!$F$2:$F$1141,"="&amp;$A13,'the-counted-2015'!$K$2:$K$1141,"="&amp;AV$3)</f>
        <v>1</v>
      </c>
      <c r="AW13">
        <f>COUNTIFS('the-counted-2015'!$F$2:$F$1141,"="&amp;$A13,'the-counted-2015'!$K$2:$K$1141,"="&amp;AW$3)</f>
        <v>0</v>
      </c>
      <c r="AX13">
        <f>COUNTIFS('the-counted-2015'!$F$2:$F$1141,"="&amp;$A13,'the-counted-2015'!$K$2:$K$1141,"="&amp;AX$3)</f>
        <v>1</v>
      </c>
      <c r="AY13">
        <f>COUNTIFS('the-counted-2015'!$F$2:$F$1141,"="&amp;$A13,'the-counted-2015'!$K$2:$K$1141,"="&amp;AY$3)</f>
        <v>0</v>
      </c>
      <c r="AZ13">
        <f>COUNTIFS('the-counted-2015'!$F$2:$F$1141,"="&amp;$A13,'the-counted-2015'!$K$2:$K$1141,"="&amp;AZ$3)</f>
        <v>1</v>
      </c>
      <c r="BB13">
        <f t="shared" si="0"/>
        <v>90</v>
      </c>
    </row>
    <row r="14" spans="1:54" x14ac:dyDescent="0.25">
      <c r="A14" t="s">
        <v>3362</v>
      </c>
      <c r="B14">
        <f>COUNTIFS('the-counted-2015'!$F$2:$F$1141,"="&amp;$A14,'the-counted-2015'!$K$2:$K$1141,"="&amp;B$3)</f>
        <v>0</v>
      </c>
      <c r="C14">
        <f>COUNTIFS('the-counted-2015'!$F$2:$F$1141,"="&amp;$A14,'the-counted-2015'!$K$2:$K$1141,"="&amp;C$3)</f>
        <v>0</v>
      </c>
      <c r="D14">
        <f>COUNTIFS('the-counted-2015'!$F$2:$F$1141,"="&amp;$A14,'the-counted-2015'!$K$2:$K$1141,"="&amp;D$3)</f>
        <v>2</v>
      </c>
      <c r="E14">
        <f>COUNTIFS('the-counted-2015'!$F$2:$F$1141,"="&amp;$A14,'the-counted-2015'!$K$2:$K$1141,"="&amp;E$3)</f>
        <v>0</v>
      </c>
      <c r="F14">
        <f>COUNTIFS('the-counted-2015'!$F$2:$F$1141,"="&amp;$A14,'the-counted-2015'!$K$2:$K$1141,"="&amp;F$3)</f>
        <v>16</v>
      </c>
      <c r="G14">
        <f>COUNTIFS('the-counted-2015'!$F$2:$F$1141,"="&amp;$A14,'the-counted-2015'!$K$2:$K$1141,"="&amp;G$3)</f>
        <v>5</v>
      </c>
      <c r="H14">
        <f>COUNTIFS('the-counted-2015'!$F$2:$F$1141,"="&amp;$A14,'the-counted-2015'!$K$2:$K$1141,"="&amp;H$3)</f>
        <v>0</v>
      </c>
      <c r="I14">
        <f>COUNTIFS('the-counted-2015'!$F$2:$F$1141,"="&amp;$A14,'the-counted-2015'!$K$2:$K$1141,"="&amp;I$3)</f>
        <v>0</v>
      </c>
      <c r="J14">
        <f>COUNTIFS('the-counted-2015'!$F$2:$F$1141,"="&amp;$A14,'the-counted-2015'!$K$2:$K$1141,"="&amp;J$3)</f>
        <v>5</v>
      </c>
      <c r="K14">
        <f>COUNTIFS('the-counted-2015'!$F$2:$F$1141,"="&amp;$A14,'the-counted-2015'!$K$2:$K$1141,"="&amp;K$3)</f>
        <v>6</v>
      </c>
      <c r="L14">
        <f>COUNTIFS('the-counted-2015'!$F$2:$F$1141,"="&amp;$A14,'the-counted-2015'!$K$2:$K$1141,"="&amp;L$3)</f>
        <v>0</v>
      </c>
      <c r="M14">
        <f>COUNTIFS('the-counted-2015'!$F$2:$F$1141,"="&amp;$A14,'the-counted-2015'!$K$2:$K$1141,"="&amp;M$3)</f>
        <v>1</v>
      </c>
      <c r="N14">
        <f>COUNTIFS('the-counted-2015'!$F$2:$F$1141,"="&amp;$A14,'the-counted-2015'!$K$2:$K$1141,"="&amp;N$3)</f>
        <v>0</v>
      </c>
      <c r="O14">
        <f>COUNTIFS('the-counted-2015'!$F$2:$F$1141,"="&amp;$A14,'the-counted-2015'!$K$2:$K$1141,"="&amp;O$3)</f>
        <v>0</v>
      </c>
      <c r="P14">
        <f>COUNTIFS('the-counted-2015'!$F$2:$F$1141,"="&amp;$A14,'the-counted-2015'!$K$2:$K$1141,"="&amp;P$3)</f>
        <v>0</v>
      </c>
      <c r="Q14">
        <f>COUNTIFS('the-counted-2015'!$F$2:$F$1141,"="&amp;$A14,'the-counted-2015'!$K$2:$K$1141,"="&amp;Q$3)</f>
        <v>0</v>
      </c>
      <c r="R14">
        <f>COUNTIFS('the-counted-2015'!$F$2:$F$1141,"="&amp;$A14,'the-counted-2015'!$K$2:$K$1141,"="&amp;R$3)</f>
        <v>0</v>
      </c>
      <c r="S14">
        <f>COUNTIFS('the-counted-2015'!$F$2:$F$1141,"="&amp;$A14,'the-counted-2015'!$K$2:$K$1141,"="&amp;S$3)</f>
        <v>1</v>
      </c>
      <c r="T14">
        <f>COUNTIFS('the-counted-2015'!$F$2:$F$1141,"="&amp;$A14,'the-counted-2015'!$K$2:$K$1141,"="&amp;T$3)</f>
        <v>0</v>
      </c>
      <c r="U14">
        <f>COUNTIFS('the-counted-2015'!$F$2:$F$1141,"="&amp;$A14,'the-counted-2015'!$K$2:$K$1141,"="&amp;U$3)</f>
        <v>1</v>
      </c>
      <c r="V14">
        <f>COUNTIFS('the-counted-2015'!$F$2:$F$1141,"="&amp;$A14,'the-counted-2015'!$K$2:$K$1141,"="&amp;V$3)</f>
        <v>0</v>
      </c>
      <c r="W14">
        <f>COUNTIFS('the-counted-2015'!$F$2:$F$1141,"="&amp;$A14,'the-counted-2015'!$K$2:$K$1141,"="&amp;W$3)</f>
        <v>1</v>
      </c>
      <c r="X14">
        <f>COUNTIFS('the-counted-2015'!$F$2:$F$1141,"="&amp;$A14,'the-counted-2015'!$K$2:$K$1141,"="&amp;X$3)</f>
        <v>3</v>
      </c>
      <c r="Y14">
        <f>COUNTIFS('the-counted-2015'!$F$2:$F$1141,"="&amp;$A14,'the-counted-2015'!$K$2:$K$1141,"="&amp;Y$3)</f>
        <v>0</v>
      </c>
      <c r="Z14">
        <f>COUNTIFS('the-counted-2015'!$F$2:$F$1141,"="&amp;$A14,'the-counted-2015'!$K$2:$K$1141,"="&amp;Z$3)</f>
        <v>6</v>
      </c>
      <c r="AA14">
        <f>COUNTIFS('the-counted-2015'!$F$2:$F$1141,"="&amp;$A14,'the-counted-2015'!$K$2:$K$1141,"="&amp;AA$3)</f>
        <v>1</v>
      </c>
      <c r="AB14">
        <f>COUNTIFS('the-counted-2015'!$F$2:$F$1141,"="&amp;$A14,'the-counted-2015'!$K$2:$K$1141,"="&amp;AB$3)</f>
        <v>1</v>
      </c>
      <c r="AC14">
        <f>COUNTIFS('the-counted-2015'!$F$2:$F$1141,"="&amp;$A14,'the-counted-2015'!$K$2:$K$1141,"="&amp;AC$3)</f>
        <v>3</v>
      </c>
      <c r="AD14">
        <f>COUNTIFS('the-counted-2015'!$F$2:$F$1141,"="&amp;$A14,'the-counted-2015'!$K$2:$K$1141,"="&amp;AD$3)</f>
        <v>0</v>
      </c>
      <c r="AE14">
        <f>COUNTIFS('the-counted-2015'!$F$2:$F$1141,"="&amp;$A14,'the-counted-2015'!$K$2:$K$1141,"="&amp;AE$3)</f>
        <v>2</v>
      </c>
      <c r="AF14">
        <f>COUNTIFS('the-counted-2015'!$F$2:$F$1141,"="&amp;$A14,'the-counted-2015'!$K$2:$K$1141,"="&amp;AF$3)</f>
        <v>1</v>
      </c>
      <c r="AG14">
        <f>COUNTIFS('the-counted-2015'!$F$2:$F$1141,"="&amp;$A14,'the-counted-2015'!$K$2:$K$1141,"="&amp;AG$3)</f>
        <v>0</v>
      </c>
      <c r="AH14">
        <f>COUNTIFS('the-counted-2015'!$F$2:$F$1141,"="&amp;$A14,'the-counted-2015'!$K$2:$K$1141,"="&amp;AH$3)</f>
        <v>2</v>
      </c>
      <c r="AI14">
        <f>COUNTIFS('the-counted-2015'!$F$2:$F$1141,"="&amp;$A14,'the-counted-2015'!$K$2:$K$1141,"="&amp;AI$3)</f>
        <v>0</v>
      </c>
      <c r="AJ14">
        <f>COUNTIFS('the-counted-2015'!$F$2:$F$1141,"="&amp;$A14,'the-counted-2015'!$K$2:$K$1141,"="&amp;AJ$3)</f>
        <v>2</v>
      </c>
      <c r="AK14">
        <f>COUNTIFS('the-counted-2015'!$F$2:$F$1141,"="&amp;$A14,'the-counted-2015'!$K$2:$K$1141,"="&amp;AK$3)</f>
        <v>2</v>
      </c>
      <c r="AL14">
        <f>COUNTIFS('the-counted-2015'!$F$2:$F$1141,"="&amp;$A14,'the-counted-2015'!$K$2:$K$1141,"="&amp;AL$3)</f>
        <v>2</v>
      </c>
      <c r="AM14">
        <f>COUNTIFS('the-counted-2015'!$F$2:$F$1141,"="&amp;$A14,'the-counted-2015'!$K$2:$K$1141,"="&amp;AM$3)</f>
        <v>1</v>
      </c>
      <c r="AN14">
        <f>COUNTIFS('the-counted-2015'!$F$2:$F$1141,"="&amp;$A14,'the-counted-2015'!$K$2:$K$1141,"="&amp;AN$3)</f>
        <v>0</v>
      </c>
      <c r="AO14">
        <f>COUNTIFS('the-counted-2015'!$F$2:$F$1141,"="&amp;$A14,'the-counted-2015'!$K$2:$K$1141,"="&amp;AO$3)</f>
        <v>4</v>
      </c>
      <c r="AP14">
        <f>COUNTIFS('the-counted-2015'!$F$2:$F$1141,"="&amp;$A14,'the-counted-2015'!$K$2:$K$1141,"="&amp;AP$3)</f>
        <v>0</v>
      </c>
      <c r="AQ14">
        <f>COUNTIFS('the-counted-2015'!$F$2:$F$1141,"="&amp;$A14,'the-counted-2015'!$K$2:$K$1141,"="&amp;AQ$3)</f>
        <v>1</v>
      </c>
      <c r="AR14">
        <f>COUNTIFS('the-counted-2015'!$F$2:$F$1141,"="&amp;$A14,'the-counted-2015'!$K$2:$K$1141,"="&amp;AR$3)</f>
        <v>6</v>
      </c>
      <c r="AS14">
        <f>COUNTIFS('the-counted-2015'!$F$2:$F$1141,"="&amp;$A14,'the-counted-2015'!$K$2:$K$1141,"="&amp;AS$3)</f>
        <v>0</v>
      </c>
      <c r="AT14">
        <f>COUNTIFS('the-counted-2015'!$F$2:$F$1141,"="&amp;$A14,'the-counted-2015'!$K$2:$K$1141,"="&amp;AT$3)</f>
        <v>0</v>
      </c>
      <c r="AU14">
        <f>COUNTIFS('the-counted-2015'!$F$2:$F$1141,"="&amp;$A14,'the-counted-2015'!$K$2:$K$1141,"="&amp;AU$3)</f>
        <v>0</v>
      </c>
      <c r="AV14">
        <f>COUNTIFS('the-counted-2015'!$F$2:$F$1141,"="&amp;$A14,'the-counted-2015'!$K$2:$K$1141,"="&amp;AV$3)</f>
        <v>0</v>
      </c>
      <c r="AW14">
        <f>COUNTIFS('the-counted-2015'!$F$2:$F$1141,"="&amp;$A14,'the-counted-2015'!$K$2:$K$1141,"="&amp;AW$3)</f>
        <v>2</v>
      </c>
      <c r="AX14">
        <f>COUNTIFS('the-counted-2015'!$F$2:$F$1141,"="&amp;$A14,'the-counted-2015'!$K$2:$K$1141,"="&amp;AX$3)</f>
        <v>0</v>
      </c>
      <c r="AY14">
        <f>COUNTIFS('the-counted-2015'!$F$2:$F$1141,"="&amp;$A14,'the-counted-2015'!$K$2:$K$1141,"="&amp;AY$3)</f>
        <v>0</v>
      </c>
      <c r="AZ14">
        <f>COUNTIFS('the-counted-2015'!$F$2:$F$1141,"="&amp;$A14,'the-counted-2015'!$K$2:$K$1141,"="&amp;AZ$3)</f>
        <v>4</v>
      </c>
      <c r="BB14">
        <f t="shared" si="0"/>
        <v>81</v>
      </c>
    </row>
    <row r="15" spans="1:54" x14ac:dyDescent="0.25">
      <c r="A15" t="s">
        <v>3596</v>
      </c>
      <c r="B15">
        <f>COUNTIFS('the-counted-2015'!$F$2:$F$1141,"="&amp;$A15,'the-counted-2015'!$K$2:$K$1141,"="&amp;B$3)</f>
        <v>0</v>
      </c>
      <c r="C15">
        <f>COUNTIFS('the-counted-2015'!$F$2:$F$1141,"="&amp;$A15,'the-counted-2015'!$K$2:$K$1141,"="&amp;C$3)</f>
        <v>0</v>
      </c>
      <c r="D15">
        <f>COUNTIFS('the-counted-2015'!$F$2:$F$1141,"="&amp;$A15,'the-counted-2015'!$K$2:$K$1141,"="&amp;D$3)</f>
        <v>4</v>
      </c>
      <c r="E15">
        <f>COUNTIFS('the-counted-2015'!$F$2:$F$1141,"="&amp;$A15,'the-counted-2015'!$K$2:$K$1141,"="&amp;E$3)</f>
        <v>0</v>
      </c>
      <c r="F15">
        <f>COUNTIFS('the-counted-2015'!$F$2:$F$1141,"="&amp;$A15,'the-counted-2015'!$K$2:$K$1141,"="&amp;F$3)</f>
        <v>22</v>
      </c>
      <c r="G15">
        <f>COUNTIFS('the-counted-2015'!$F$2:$F$1141,"="&amp;$A15,'the-counted-2015'!$K$2:$K$1141,"="&amp;G$3)</f>
        <v>4</v>
      </c>
      <c r="H15">
        <f>COUNTIFS('the-counted-2015'!$F$2:$F$1141,"="&amp;$A15,'the-counted-2015'!$K$2:$K$1141,"="&amp;H$3)</f>
        <v>0</v>
      </c>
      <c r="I15">
        <f>COUNTIFS('the-counted-2015'!$F$2:$F$1141,"="&amp;$A15,'the-counted-2015'!$K$2:$K$1141,"="&amp;I$3)</f>
        <v>1</v>
      </c>
      <c r="J15">
        <f>COUNTIFS('the-counted-2015'!$F$2:$F$1141,"="&amp;$A15,'the-counted-2015'!$K$2:$K$1141,"="&amp;J$3)</f>
        <v>5</v>
      </c>
      <c r="K15">
        <f>COUNTIFS('the-counted-2015'!$F$2:$F$1141,"="&amp;$A15,'the-counted-2015'!$K$2:$K$1141,"="&amp;K$3)</f>
        <v>1</v>
      </c>
      <c r="L15">
        <f>COUNTIFS('the-counted-2015'!$F$2:$F$1141,"="&amp;$A15,'the-counted-2015'!$K$2:$K$1141,"="&amp;L$3)</f>
        <v>0</v>
      </c>
      <c r="M15">
        <f>COUNTIFS('the-counted-2015'!$F$2:$F$1141,"="&amp;$A15,'the-counted-2015'!$K$2:$K$1141,"="&amp;M$3)</f>
        <v>1</v>
      </c>
      <c r="N15">
        <f>COUNTIFS('the-counted-2015'!$F$2:$F$1141,"="&amp;$A15,'the-counted-2015'!$K$2:$K$1141,"="&amp;N$3)</f>
        <v>2</v>
      </c>
      <c r="O15">
        <f>COUNTIFS('the-counted-2015'!$F$2:$F$1141,"="&amp;$A15,'the-counted-2015'!$K$2:$K$1141,"="&amp;O$3)</f>
        <v>2</v>
      </c>
      <c r="P15">
        <f>COUNTIFS('the-counted-2015'!$F$2:$F$1141,"="&amp;$A15,'the-counted-2015'!$K$2:$K$1141,"="&amp;P$3)</f>
        <v>0</v>
      </c>
      <c r="Q15">
        <f>COUNTIFS('the-counted-2015'!$F$2:$F$1141,"="&amp;$A15,'the-counted-2015'!$K$2:$K$1141,"="&amp;Q$3)</f>
        <v>0</v>
      </c>
      <c r="R15">
        <f>COUNTIFS('the-counted-2015'!$F$2:$F$1141,"="&amp;$A15,'the-counted-2015'!$K$2:$K$1141,"="&amp;R$3)</f>
        <v>2</v>
      </c>
      <c r="S15">
        <f>COUNTIFS('the-counted-2015'!$F$2:$F$1141,"="&amp;$A15,'the-counted-2015'!$K$2:$K$1141,"="&amp;S$3)</f>
        <v>4</v>
      </c>
      <c r="T15">
        <f>COUNTIFS('the-counted-2015'!$F$2:$F$1141,"="&amp;$A15,'the-counted-2015'!$K$2:$K$1141,"="&amp;T$3)</f>
        <v>1</v>
      </c>
      <c r="U15">
        <f>COUNTIFS('the-counted-2015'!$F$2:$F$1141,"="&amp;$A15,'the-counted-2015'!$K$2:$K$1141,"="&amp;U$3)</f>
        <v>2</v>
      </c>
      <c r="V15">
        <f>COUNTIFS('the-counted-2015'!$F$2:$F$1141,"="&amp;$A15,'the-counted-2015'!$K$2:$K$1141,"="&amp;V$3)</f>
        <v>0</v>
      </c>
      <c r="W15">
        <f>COUNTIFS('the-counted-2015'!$F$2:$F$1141,"="&amp;$A15,'the-counted-2015'!$K$2:$K$1141,"="&amp;W$3)</f>
        <v>2</v>
      </c>
      <c r="X15">
        <f>COUNTIFS('the-counted-2015'!$F$2:$F$1141,"="&amp;$A15,'the-counted-2015'!$K$2:$K$1141,"="&amp;X$3)</f>
        <v>0</v>
      </c>
      <c r="Y15">
        <f>COUNTIFS('the-counted-2015'!$F$2:$F$1141,"="&amp;$A15,'the-counted-2015'!$K$2:$K$1141,"="&amp;Y$3)</f>
        <v>1</v>
      </c>
      <c r="Z15">
        <f>COUNTIFS('the-counted-2015'!$F$2:$F$1141,"="&amp;$A15,'the-counted-2015'!$K$2:$K$1141,"="&amp;Z$3)</f>
        <v>2</v>
      </c>
      <c r="AA15">
        <f>COUNTIFS('the-counted-2015'!$F$2:$F$1141,"="&amp;$A15,'the-counted-2015'!$K$2:$K$1141,"="&amp;AA$3)</f>
        <v>0</v>
      </c>
      <c r="AB15">
        <f>COUNTIFS('the-counted-2015'!$F$2:$F$1141,"="&amp;$A15,'the-counted-2015'!$K$2:$K$1141,"="&amp;AB$3)</f>
        <v>1</v>
      </c>
      <c r="AC15">
        <f>COUNTIFS('the-counted-2015'!$F$2:$F$1141,"="&amp;$A15,'the-counted-2015'!$K$2:$K$1141,"="&amp;AC$3)</f>
        <v>3</v>
      </c>
      <c r="AD15">
        <f>COUNTIFS('the-counted-2015'!$F$2:$F$1141,"="&amp;$A15,'the-counted-2015'!$K$2:$K$1141,"="&amp;AD$3)</f>
        <v>0</v>
      </c>
      <c r="AE15">
        <f>COUNTIFS('the-counted-2015'!$F$2:$F$1141,"="&amp;$A15,'the-counted-2015'!$K$2:$K$1141,"="&amp;AE$3)</f>
        <v>0</v>
      </c>
      <c r="AF15">
        <f>COUNTIFS('the-counted-2015'!$F$2:$F$1141,"="&amp;$A15,'the-counted-2015'!$K$2:$K$1141,"="&amp;AF$3)</f>
        <v>3</v>
      </c>
      <c r="AG15">
        <f>COUNTIFS('the-counted-2015'!$F$2:$F$1141,"="&amp;$A15,'the-counted-2015'!$K$2:$K$1141,"="&amp;AG$3)</f>
        <v>1</v>
      </c>
      <c r="AH15">
        <f>COUNTIFS('the-counted-2015'!$F$2:$F$1141,"="&amp;$A15,'the-counted-2015'!$K$2:$K$1141,"="&amp;AH$3)</f>
        <v>2</v>
      </c>
      <c r="AI15">
        <f>COUNTIFS('the-counted-2015'!$F$2:$F$1141,"="&amp;$A15,'the-counted-2015'!$K$2:$K$1141,"="&amp;AI$3)</f>
        <v>0</v>
      </c>
      <c r="AJ15">
        <f>COUNTIFS('the-counted-2015'!$F$2:$F$1141,"="&amp;$A15,'the-counted-2015'!$K$2:$K$1141,"="&amp;AJ$3)</f>
        <v>4</v>
      </c>
      <c r="AK15">
        <f>COUNTIFS('the-counted-2015'!$F$2:$F$1141,"="&amp;$A15,'the-counted-2015'!$K$2:$K$1141,"="&amp;AK$3)</f>
        <v>2</v>
      </c>
      <c r="AL15">
        <f>COUNTIFS('the-counted-2015'!$F$2:$F$1141,"="&amp;$A15,'the-counted-2015'!$K$2:$K$1141,"="&amp;AL$3)</f>
        <v>0</v>
      </c>
      <c r="AM15">
        <f>COUNTIFS('the-counted-2015'!$F$2:$F$1141,"="&amp;$A15,'the-counted-2015'!$K$2:$K$1141,"="&amp;AM$3)</f>
        <v>3</v>
      </c>
      <c r="AN15">
        <f>COUNTIFS('the-counted-2015'!$F$2:$F$1141,"="&amp;$A15,'the-counted-2015'!$K$2:$K$1141,"="&amp;AN$3)</f>
        <v>0</v>
      </c>
      <c r="AO15">
        <f>COUNTIFS('the-counted-2015'!$F$2:$F$1141,"="&amp;$A15,'the-counted-2015'!$K$2:$K$1141,"="&amp;AO$3)</f>
        <v>1</v>
      </c>
      <c r="AP15">
        <f>COUNTIFS('the-counted-2015'!$F$2:$F$1141,"="&amp;$A15,'the-counted-2015'!$K$2:$K$1141,"="&amp;AP$3)</f>
        <v>0</v>
      </c>
      <c r="AQ15">
        <f>COUNTIFS('the-counted-2015'!$F$2:$F$1141,"="&amp;$A15,'the-counted-2015'!$K$2:$K$1141,"="&amp;AQ$3)</f>
        <v>3</v>
      </c>
      <c r="AR15">
        <f>COUNTIFS('the-counted-2015'!$F$2:$F$1141,"="&amp;$A15,'the-counted-2015'!$K$2:$K$1141,"="&amp;AR$3)</f>
        <v>5</v>
      </c>
      <c r="AS15">
        <f>COUNTIFS('the-counted-2015'!$F$2:$F$1141,"="&amp;$A15,'the-counted-2015'!$K$2:$K$1141,"="&amp;AS$3)</f>
        <v>0</v>
      </c>
      <c r="AT15">
        <f>COUNTIFS('the-counted-2015'!$F$2:$F$1141,"="&amp;$A15,'the-counted-2015'!$K$2:$K$1141,"="&amp;AT$3)</f>
        <v>1</v>
      </c>
      <c r="AU15">
        <f>COUNTIFS('the-counted-2015'!$F$2:$F$1141,"="&amp;$A15,'the-counted-2015'!$K$2:$K$1141,"="&amp;AU$3)</f>
        <v>2</v>
      </c>
      <c r="AV15">
        <f>COUNTIFS('the-counted-2015'!$F$2:$F$1141,"="&amp;$A15,'the-counted-2015'!$K$2:$K$1141,"="&amp;AV$3)</f>
        <v>3</v>
      </c>
      <c r="AW15">
        <f>COUNTIFS('the-counted-2015'!$F$2:$F$1141,"="&amp;$A15,'the-counted-2015'!$K$2:$K$1141,"="&amp;AW$3)</f>
        <v>1</v>
      </c>
      <c r="AX15">
        <f>COUNTIFS('the-counted-2015'!$F$2:$F$1141,"="&amp;$A15,'the-counted-2015'!$K$2:$K$1141,"="&amp;AX$3)</f>
        <v>1</v>
      </c>
      <c r="AY15">
        <f>COUNTIFS('the-counted-2015'!$F$2:$F$1141,"="&amp;$A15,'the-counted-2015'!$K$2:$K$1141,"="&amp;AY$3)</f>
        <v>2</v>
      </c>
      <c r="AZ15">
        <f>COUNTIFS('the-counted-2015'!$F$2:$F$1141,"="&amp;$A15,'the-counted-2015'!$K$2:$K$1141,"="&amp;AZ$3)</f>
        <v>0</v>
      </c>
      <c r="BB15">
        <f t="shared" si="0"/>
        <v>94</v>
      </c>
    </row>
    <row r="17" spans="54:54" x14ac:dyDescent="0.25">
      <c r="BB17">
        <f>SUM(BB4:BB15)</f>
        <v>1140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7"/>
  <sheetViews>
    <sheetView tabSelected="1" workbookViewId="0">
      <selection activeCell="K16" sqref="K16"/>
    </sheetView>
  </sheetViews>
  <sheetFormatPr defaultRowHeight="15" x14ac:dyDescent="0.25"/>
  <cols>
    <col min="22" max="22" width="12" bestFit="1" customWidth="1"/>
  </cols>
  <sheetData>
    <row r="1" spans="1:9" x14ac:dyDescent="0.25">
      <c r="A1" t="s">
        <v>3885</v>
      </c>
      <c r="B1">
        <v>1.1757841311310673</v>
      </c>
    </row>
    <row r="2" spans="1:9" x14ac:dyDescent="0.25">
      <c r="A2" t="s">
        <v>3886</v>
      </c>
      <c r="B2">
        <v>0.70610728975145864</v>
      </c>
      <c r="E2" t="s">
        <v>3892</v>
      </c>
      <c r="F2">
        <f>B1/B2</f>
        <v>1.6651635639463931</v>
      </c>
    </row>
    <row r="3" spans="1:9" x14ac:dyDescent="0.25">
      <c r="E3" t="s">
        <v>3887</v>
      </c>
      <c r="F3">
        <f ca="1">SUM(E6:E16)</f>
        <v>-86.507125186167713</v>
      </c>
    </row>
    <row r="4" spans="1:9" x14ac:dyDescent="0.25">
      <c r="B4">
        <v>4</v>
      </c>
    </row>
    <row r="5" spans="1:9" x14ac:dyDescent="0.25">
      <c r="A5" t="s">
        <v>3878</v>
      </c>
      <c r="B5" t="s">
        <v>3879</v>
      </c>
      <c r="C5" t="s">
        <v>3880</v>
      </c>
      <c r="F5" s="1" t="s">
        <v>3881</v>
      </c>
      <c r="G5" s="1" t="s">
        <v>3882</v>
      </c>
    </row>
    <row r="6" spans="1:9" x14ac:dyDescent="0.25">
      <c r="A6">
        <v>0</v>
      </c>
      <c r="B6">
        <f ca="1">COUNTIF(INDIRECT("'Processed Data'!B" &amp; $B$4):INDIRECT("'Processed Data'!AZ" &amp; $B$4),"="&amp;A6)</f>
        <v>16</v>
      </c>
      <c r="C6">
        <f>(B2/(B2+1))^B1</f>
        <v>0.35441752652219183</v>
      </c>
      <c r="E6">
        <f ca="1">B6*LN(C6)</f>
        <v>-16.596473718474133</v>
      </c>
      <c r="F6">
        <f ca="1">$B$18*C6</f>
        <v>18.075293852631784</v>
      </c>
      <c r="G6">
        <f ca="1">((B6-F6)^2/F6)</f>
        <v>0.23827245132970226</v>
      </c>
      <c r="H6" s="1" t="s">
        <v>3882</v>
      </c>
      <c r="I6">
        <f ca="1">SUM(G6:G16)</f>
        <v>15.150235324060302</v>
      </c>
    </row>
    <row r="7" spans="1:9" x14ac:dyDescent="0.25">
      <c r="A7">
        <v>1</v>
      </c>
      <c r="B7">
        <f ca="1">COUNTIF(INDIRECT("'Processed Data'!B" &amp; $B$4):INDIRECT("'Processed Data'!AZ" &amp; $B$4),"="&amp;A7)</f>
        <v>15</v>
      </c>
      <c r="C7">
        <f>($B$1+A7-1)/(A7*($B$2+1)) * C6</f>
        <v>0.24425105383625889</v>
      </c>
      <c r="E7">
        <f ca="1">B7*LN(C7)</f>
        <v>-21.143380102322524</v>
      </c>
      <c r="F7">
        <f ca="1">$B$18*C7</f>
        <v>12.456803745649204</v>
      </c>
      <c r="G7">
        <f ca="1">((B7-F7)^2/F7)</f>
        <v>0.51922205087343931</v>
      </c>
      <c r="H7" s="1" t="s">
        <v>3883</v>
      </c>
      <c r="I7">
        <f>COUNT(A6:A16)-3</f>
        <v>7</v>
      </c>
    </row>
    <row r="8" spans="1:9" x14ac:dyDescent="0.25">
      <c r="A8">
        <v>2</v>
      </c>
      <c r="B8">
        <f ca="1">COUNTIF(INDIRECT("'Processed Data'!B" &amp; $B$4):INDIRECT("'Processed Data'!AZ" &amp; $B$4),"="&amp;A8)</f>
        <v>12</v>
      </c>
      <c r="C8">
        <f>($B$1+A8-1)/(A8*($B$2+1)) * C7</f>
        <v>0.15574564687147857</v>
      </c>
      <c r="E8">
        <f ca="1">B8*LN(C8)</f>
        <v>-22.314372853991756</v>
      </c>
      <c r="F8">
        <f ca="1">$B$18*C8</f>
        <v>7.9430279904454073</v>
      </c>
      <c r="G8">
        <f ca="1">((B8-F8)^2/F8)</f>
        <v>2.0721344437043192</v>
      </c>
      <c r="H8" s="1" t="s">
        <v>3884</v>
      </c>
      <c r="I8">
        <f ca="1">_xlfn.CHISQ.DIST.RT(I6,I7)</f>
        <v>3.4121110869247621E-2</v>
      </c>
    </row>
    <row r="9" spans="1:9" x14ac:dyDescent="0.25">
      <c r="A9">
        <v>3</v>
      </c>
      <c r="B9">
        <f ca="1">COUNTIF(INDIRECT("'Processed Data'!B" &amp; $B$4):INDIRECT("'Processed Data'!AZ" &amp; $B$4),"="&amp;A9)</f>
        <v>2</v>
      </c>
      <c r="C9">
        <f>($B$1+A9-1)/(A9*($B$2+1)) * C8</f>
        <v>9.6636078476877579E-2</v>
      </c>
      <c r="E9">
        <f ca="1">B9*LN(C9)</f>
        <v>-4.6736062485873253</v>
      </c>
      <c r="F9">
        <f ca="1">$B$18*C9</f>
        <v>4.9284400023207562</v>
      </c>
      <c r="G9">
        <f ca="1">((B9-F9)^2/F9)</f>
        <v>1.7400558479263508</v>
      </c>
    </row>
    <row r="10" spans="1:9" x14ac:dyDescent="0.25">
      <c r="A10">
        <v>4</v>
      </c>
      <c r="B10">
        <f ca="1">COUNTIF(INDIRECT("'Processed Data'!B" &amp; $B$4):INDIRECT("'Processed Data'!AZ" &amp; $B$4),"="&amp;A10)</f>
        <v>3</v>
      </c>
      <c r="C10">
        <f>($B$1+A10-1)/(A10*($B$2+1)) * C9</f>
        <v>5.9130425944265687E-2</v>
      </c>
      <c r="E10">
        <f ca="1">B10*LN(C10)</f>
        <v>-8.4840289969595339</v>
      </c>
      <c r="F10">
        <f ca="1">$B$18*C10</f>
        <v>3.0156517231575499</v>
      </c>
      <c r="G10">
        <f ca="1">((B10-F10)^2/F10)</f>
        <v>8.123499007507439E-5</v>
      </c>
    </row>
    <row r="11" spans="1:9" x14ac:dyDescent="0.25">
      <c r="A11">
        <v>5</v>
      </c>
      <c r="B11">
        <f ca="1">COUNTIF(INDIRECT("'Processed Data'!B" &amp; $B$4):INDIRECT("'Processed Data'!AZ" &amp; $B$4),"="&amp;A11)</f>
        <v>1</v>
      </c>
      <c r="C11">
        <f>($B$1+A11-1)/(A11*($B$2+1)) * C10</f>
        <v>3.5876562055359974E-2</v>
      </c>
      <c r="E11">
        <f ca="1">B11*LN(C11)</f>
        <v>-3.327671064237439</v>
      </c>
      <c r="F11">
        <f ca="1">$B$18*C11</f>
        <v>1.8297046648233586</v>
      </c>
      <c r="G11">
        <f ca="1">((B11-F11)^2/F11)</f>
        <v>0.37624095520142403</v>
      </c>
    </row>
    <row r="12" spans="1:9" x14ac:dyDescent="0.25">
      <c r="A12">
        <v>6</v>
      </c>
      <c r="B12">
        <f ca="1">COUNTIF(INDIRECT("'Processed Data'!B" &amp; $B$4):INDIRECT("'Processed Data'!AZ" &amp; $B$4),"="&amp;A12)</f>
        <v>0</v>
      </c>
      <c r="C12">
        <f>($B$1+A12-1)/(A12*($B$2+1)) * C11</f>
        <v>2.1644389340964628E-2</v>
      </c>
      <c r="E12">
        <f ca="1">B12*LN(C12)</f>
        <v>0</v>
      </c>
      <c r="F12">
        <f ca="1">$B$18*C12</f>
        <v>1.103863856389196</v>
      </c>
      <c r="G12">
        <f ca="1">((B12-F12)^2/F12)</f>
        <v>1.103863856389196</v>
      </c>
    </row>
    <row r="13" spans="1:9" x14ac:dyDescent="0.25">
      <c r="A13">
        <v>7</v>
      </c>
      <c r="B13">
        <f ca="1">COUNTIF(INDIRECT("'Processed Data'!B" &amp; $B$4):INDIRECT("'Processed Data'!AZ" &amp; $B$4),"="&amp;A13)</f>
        <v>0</v>
      </c>
      <c r="C13">
        <f>($B$1+A13-1)/(A13*($B$2+1)) * C12</f>
        <v>1.3004999031914202E-2</v>
      </c>
      <c r="E13">
        <f ca="1">B13*LN(C13)</f>
        <v>0</v>
      </c>
      <c r="F13">
        <f ca="1">$B$18*C13</f>
        <v>0.6632549506276243</v>
      </c>
      <c r="G13">
        <f ca="1">((B13-F13)^2/F13)</f>
        <v>0.6632549506276243</v>
      </c>
    </row>
    <row r="14" spans="1:9" x14ac:dyDescent="0.25">
      <c r="A14">
        <v>8</v>
      </c>
      <c r="B14">
        <f ca="1">COUNTIF(INDIRECT("'Processed Data'!B" &amp; $B$4):INDIRECT("'Processed Data'!AZ" &amp; $B$4),"="&amp;A14)</f>
        <v>0</v>
      </c>
      <c r="C14">
        <f>($B$1+A14-1)/(A14*($B$2+1)) * C13</f>
        <v>7.7901068523941073E-3</v>
      </c>
      <c r="E14">
        <f ca="1">B14*LN(C14)</f>
        <v>0</v>
      </c>
      <c r="F14">
        <f ca="1">$B$18*C14</f>
        <v>0.39729544947209949</v>
      </c>
      <c r="G14">
        <f ca="1">((B14-F14)^2/F14)</f>
        <v>0.39729544947209949</v>
      </c>
    </row>
    <row r="15" spans="1:9" x14ac:dyDescent="0.25">
      <c r="A15">
        <v>9</v>
      </c>
      <c r="B15">
        <f ca="1">COUNTIF(INDIRECT("'Processed Data'!B" &amp; $B$4):INDIRECT("'Processed Data'!AZ" &amp; $B$4),"="&amp;A15)</f>
        <v>0</v>
      </c>
      <c r="C15">
        <f>($B$1+A15-1)/(A15*($B$2+1)) * C14</f>
        <v>4.6551936788366607E-3</v>
      </c>
      <c r="E15">
        <f ca="1">B15*LN(C15)</f>
        <v>0</v>
      </c>
      <c r="F15">
        <f ca="1">$B$18*C15</f>
        <v>0.23741487762066971</v>
      </c>
      <c r="G15">
        <f ca="1">((B15-F15)^2/F15)</f>
        <v>0.23741487762066971</v>
      </c>
    </row>
    <row r="16" spans="1:9" x14ac:dyDescent="0.25">
      <c r="A16" s="2" t="s">
        <v>3891</v>
      </c>
      <c r="B16">
        <f ca="1">COUNTIF(INDIRECT("'Processed Data'!B" &amp; $B$4):INDIRECT("'Processed Data'!AZ" &amp; $B$4),"&gt;="&amp;A15+1)</f>
        <v>2</v>
      </c>
      <c r="C16">
        <f>1-SUM(C6:C15)</f>
        <v>6.8480173894579499E-3</v>
      </c>
      <c r="E16">
        <f ca="1">B16*LN(C16)</f>
        <v>-9.9675922015950089</v>
      </c>
      <c r="F16">
        <f ca="1">$B$18*C16</f>
        <v>0.34924888686235545</v>
      </c>
      <c r="G16">
        <f ca="1">((B16-F16)^2/F16)</f>
        <v>7.8023992059254033</v>
      </c>
    </row>
    <row r="18" spans="1:12" x14ac:dyDescent="0.25">
      <c r="B18">
        <f ca="1">SUM(B6:B16)</f>
        <v>51</v>
      </c>
    </row>
    <row r="20" spans="1:12" x14ac:dyDescent="0.25">
      <c r="A20" t="s">
        <v>3885</v>
      </c>
      <c r="B20">
        <v>1.1760453882407771</v>
      </c>
    </row>
    <row r="21" spans="1:12" x14ac:dyDescent="0.25">
      <c r="A21" t="s">
        <v>3886</v>
      </c>
      <c r="B21">
        <v>0.70620420359626601</v>
      </c>
      <c r="E21" t="s">
        <v>3892</v>
      </c>
      <c r="F21">
        <f>B20/B21</f>
        <v>1.6653049957107269</v>
      </c>
    </row>
    <row r="22" spans="1:12" x14ac:dyDescent="0.25">
      <c r="A22" t="s">
        <v>3888</v>
      </c>
      <c r="B22">
        <v>1.0000000000000286E-4</v>
      </c>
      <c r="E22" t="s">
        <v>3887</v>
      </c>
      <c r="F22">
        <f ca="1">SUM(E25:E35)</f>
        <v>-86.507710865957037</v>
      </c>
    </row>
    <row r="24" spans="1:12" x14ac:dyDescent="0.25">
      <c r="A24" t="s">
        <v>3878</v>
      </c>
      <c r="B24" t="s">
        <v>3879</v>
      </c>
      <c r="C24" t="s">
        <v>3880</v>
      </c>
      <c r="D24" t="s">
        <v>3889</v>
      </c>
      <c r="F24" s="1" t="s">
        <v>3881</v>
      </c>
      <c r="G24" s="1" t="s">
        <v>3882</v>
      </c>
    </row>
    <row r="25" spans="1:12" x14ac:dyDescent="0.25">
      <c r="A25">
        <v>0</v>
      </c>
      <c r="B25">
        <f ca="1">COUNTIF(INDIRECT("'Processed Data'!B" &amp; $B$4):INDIRECT("'Processed Data'!AZ" &amp; $B$4),"="&amp;A25)</f>
        <v>16</v>
      </c>
      <c r="C25">
        <f>(B21/(B21+1))^B20</f>
        <v>0.35436937092315962</v>
      </c>
      <c r="D25">
        <f>B22+(1-B22)*C25</f>
        <v>0.35443393398606732</v>
      </c>
      <c r="E25">
        <f ca="1">B25*LN(D25)</f>
        <v>-16.595733028959671</v>
      </c>
      <c r="F25">
        <f ca="1">$B$37*D25</f>
        <v>18.076130633289434</v>
      </c>
      <c r="G25">
        <f ca="1">((B25-F25)^2/F25)</f>
        <v>0.23845359905425789</v>
      </c>
      <c r="H25" s="1" t="s">
        <v>3882</v>
      </c>
      <c r="I25">
        <f ca="1">SUM(G25:G35)</f>
        <v>15.152650527081606</v>
      </c>
      <c r="K25" t="s">
        <v>3890</v>
      </c>
      <c r="L25">
        <f ca="1">ABS(2*(F22-F3))</f>
        <v>1.1713595786488895E-3</v>
      </c>
    </row>
    <row r="26" spans="1:12" x14ac:dyDescent="0.25">
      <c r="A26">
        <v>1</v>
      </c>
      <c r="B26">
        <f ca="1">COUNTIF(INDIRECT("'Processed Data'!B" &amp; $B$4):INDIRECT("'Processed Data'!AZ" &amp; $B$4),"="&amp;A26)</f>
        <v>15</v>
      </c>
      <c r="C26">
        <f>($B$20+A26-1)/(A26*($B$21+1)) * C25</f>
        <v>0.24425825673711826</v>
      </c>
      <c r="D26">
        <f>(1-$B$22)*C26</f>
        <v>0.24423383091144454</v>
      </c>
      <c r="E26">
        <f t="shared" ref="E26:E35" ca="1" si="0">B26*LN(D26)</f>
        <v>-21.1444378377014</v>
      </c>
      <c r="F26">
        <f ca="1">$B$37*D26</f>
        <v>12.455925376483671</v>
      </c>
      <c r="G26">
        <f ca="1">((B26-F26)^2/F26)</f>
        <v>0.51961741054094968</v>
      </c>
      <c r="H26" s="1" t="s">
        <v>3883</v>
      </c>
      <c r="I26">
        <f>COUNT(A25:A37)-4</f>
        <v>6</v>
      </c>
      <c r="K26" t="s">
        <v>3883</v>
      </c>
      <c r="L26">
        <v>1</v>
      </c>
    </row>
    <row r="27" spans="1:12" x14ac:dyDescent="0.25">
      <c r="A27">
        <v>2</v>
      </c>
      <c r="B27">
        <f ca="1">COUNTIF(INDIRECT("'Processed Data'!B" &amp; $B$4):INDIRECT("'Processed Data'!AZ" &amp; $B$4),"="&amp;A27)</f>
        <v>12</v>
      </c>
      <c r="C27">
        <f>($B$20+A27-1)/(A27*($B$21+1)) * C26</f>
        <v>0.15576009366060301</v>
      </c>
      <c r="D27">
        <f>(1-$B$22)*C27</f>
        <v>0.15574451765123695</v>
      </c>
      <c r="E27">
        <f t="shared" ca="1" si="0"/>
        <v>-22.31445985926154</v>
      </c>
      <c r="F27">
        <f ca="1">$B$37*D27</f>
        <v>7.9429704002130848</v>
      </c>
      <c r="G27">
        <f ca="1">((B27-F27)^2/F27)</f>
        <v>2.0722082979316681</v>
      </c>
      <c r="H27" s="1" t="s">
        <v>3884</v>
      </c>
      <c r="I27">
        <f ca="1">_xlfn.CHISQ.DIST.RT(I25,I26)</f>
        <v>1.9102092399841265E-2</v>
      </c>
      <c r="K27" t="s">
        <v>3884</v>
      </c>
      <c r="L27">
        <f ca="1">_xlfn.CHISQ.DIST.RT(L25,L26)</f>
        <v>0.97269762679231064</v>
      </c>
    </row>
    <row r="28" spans="1:12" x14ac:dyDescent="0.25">
      <c r="A28">
        <v>3</v>
      </c>
      <c r="B28">
        <f ca="1">COUNTIF(INDIRECT("'Processed Data'!B" &amp; $B$4):INDIRECT("'Processed Data'!AZ" &amp; $B$4),"="&amp;A28)</f>
        <v>2</v>
      </c>
      <c r="C28">
        <f>($B$20+A28-1)/(A28*($B$21+1)) * C27</f>
        <v>9.6647502899516013E-2</v>
      </c>
      <c r="D28">
        <f>(1-$B$22)*C28</f>
        <v>9.6637838149226066E-2</v>
      </c>
      <c r="E28">
        <f t="shared" ca="1" si="0"/>
        <v>-4.6735698303808908</v>
      </c>
      <c r="F28">
        <f ca="1">$B$37*D28</f>
        <v>4.928529745610529</v>
      </c>
      <c r="G28">
        <f ca="1">((B28-F28)^2/F28)</f>
        <v>1.7401308125539718</v>
      </c>
    </row>
    <row r="29" spans="1:12" x14ac:dyDescent="0.25">
      <c r="A29">
        <v>4</v>
      </c>
      <c r="B29">
        <f ca="1">COUNTIF(INDIRECT("'Processed Data'!B" &amp; $B$4):INDIRECT("'Processed Data'!AZ" &amp; $B$4),"="&amp;A29)</f>
        <v>3</v>
      </c>
      <c r="C29">
        <f>($B$20+A29-1)/(A29*($B$21+1)) * C28</f>
        <v>5.9137757062989661E-2</v>
      </c>
      <c r="D29">
        <f>(1-$B$22)*C29</f>
        <v>5.913184328728336E-2</v>
      </c>
      <c r="E29">
        <f t="shared" ca="1" si="0"/>
        <v>-8.4839570884957283</v>
      </c>
      <c r="F29">
        <f ca="1">$B$37*D29</f>
        <v>3.0157240076514515</v>
      </c>
      <c r="G29">
        <f ca="1">((B29-F29)^2/F29)</f>
        <v>8.198509412519239E-5</v>
      </c>
    </row>
    <row r="30" spans="1:12" x14ac:dyDescent="0.25">
      <c r="A30">
        <v>5</v>
      </c>
      <c r="B30">
        <f ca="1">COUNTIF(INDIRECT("'Processed Data'!B" &amp; $B$4):INDIRECT("'Processed Data'!AZ" &amp; $B$4),"="&amp;A30)</f>
        <v>1</v>
      </c>
      <c r="C30">
        <f>($B$20+A30-1)/(A30*($B$21+1)) * C29</f>
        <v>3.5880783094029048E-2</v>
      </c>
      <c r="D30">
        <f>(1-$B$22)*C30</f>
        <v>3.5877195015719648E-2</v>
      </c>
      <c r="E30">
        <f t="shared" ca="1" si="0"/>
        <v>-3.3276534216669162</v>
      </c>
      <c r="F30">
        <f ca="1">$B$37*D30</f>
        <v>1.8297369458017021</v>
      </c>
      <c r="G30">
        <f ca="1">((B30-F30)^2/F30)</f>
        <v>0.37626359395977843</v>
      </c>
    </row>
    <row r="31" spans="1:12" x14ac:dyDescent="0.25">
      <c r="A31">
        <v>6</v>
      </c>
      <c r="B31">
        <f ca="1">COUNTIF(INDIRECT("'Processed Data'!B" &amp; $B$4):INDIRECT("'Processed Data'!AZ" &amp; $B$4),"="&amp;A31)</f>
        <v>0</v>
      </c>
      <c r="C31">
        <f>($B$20+A31-1)/(A31*($B$21+1)) * C30</f>
        <v>2.1646622024810363E-2</v>
      </c>
      <c r="D31">
        <f>(1-$B$22)*C31</f>
        <v>2.1644457362607884E-2</v>
      </c>
      <c r="E31">
        <f t="shared" ca="1" si="0"/>
        <v>0</v>
      </c>
      <c r="F31">
        <f ca="1">$B$37*D31</f>
        <v>1.103867325493002</v>
      </c>
      <c r="G31">
        <f ca="1">((B31-F31)^2/F31)</f>
        <v>1.103867325493002</v>
      </c>
    </row>
    <row r="32" spans="1:12" x14ac:dyDescent="0.25">
      <c r="A32">
        <v>7</v>
      </c>
      <c r="B32">
        <f ca="1">COUNTIF(INDIRECT("'Processed Data'!B" &amp; $B$4):INDIRECT("'Processed Data'!AZ" &amp; $B$4),"="&amp;A32)</f>
        <v>0</v>
      </c>
      <c r="C32">
        <f>($B$20+A32-1)/(A32*($B$21+1)) * C31</f>
        <v>1.3006075275558499E-2</v>
      </c>
      <c r="D32">
        <f>(1-$B$22)*C32</f>
        <v>1.3004774668030943E-2</v>
      </c>
      <c r="E32">
        <f t="shared" ca="1" si="0"/>
        <v>0</v>
      </c>
      <c r="F32">
        <f ca="1">$B$37*D32</f>
        <v>0.6632435080695781</v>
      </c>
      <c r="G32">
        <f ca="1">((B32-F32)^2/F32)</f>
        <v>0.6632435080695781</v>
      </c>
    </row>
    <row r="33" spans="1:7" x14ac:dyDescent="0.25">
      <c r="A33">
        <v>8</v>
      </c>
      <c r="B33">
        <f ca="1">COUNTIF(INDIRECT("'Processed Data'!B" &amp; $B$4):INDIRECT("'Processed Data'!AZ" &amp; $B$4),"="&amp;A33)</f>
        <v>0</v>
      </c>
      <c r="C33">
        <f>($B$20+A33-1)/(A33*($B$21+1)) * C32</f>
        <v>7.7905579496073138E-3</v>
      </c>
      <c r="D33">
        <f>(1-$B$22)*C33</f>
        <v>7.7897788938123529E-3</v>
      </c>
      <c r="E33">
        <f t="shared" ca="1" si="0"/>
        <v>0</v>
      </c>
      <c r="F33">
        <f ca="1">$B$37*D33</f>
        <v>0.39727872358443</v>
      </c>
      <c r="G33">
        <f ca="1">((B33-F33)^2/F33)</f>
        <v>0.39727872358443</v>
      </c>
    </row>
    <row r="34" spans="1:7" x14ac:dyDescent="0.25">
      <c r="A34">
        <v>9</v>
      </c>
      <c r="B34">
        <f ca="1">COUNTIF(INDIRECT("'Processed Data'!B" &amp; $B$4):INDIRECT("'Processed Data'!AZ" &amp; $B$4),"="&amp;A34)</f>
        <v>0</v>
      </c>
      <c r="C34">
        <f>($B$20+A34-1)/(A34*($B$21+1)) * C33</f>
        <v>4.6553313551306466E-3</v>
      </c>
      <c r="D34">
        <f>(1-$B$22)*C34</f>
        <v>4.6548658219951336E-3</v>
      </c>
      <c r="E34">
        <f t="shared" ca="1" si="0"/>
        <v>0</v>
      </c>
      <c r="F34">
        <f ca="1">$B$37*D34</f>
        <v>0.23739815692175181</v>
      </c>
      <c r="G34">
        <f ca="1">((B34-F34)^2/F34)</f>
        <v>0.23739815692175181</v>
      </c>
    </row>
    <row r="35" spans="1:7" x14ac:dyDescent="0.25">
      <c r="A35" s="2" t="s">
        <v>3891</v>
      </c>
      <c r="B35">
        <f ca="1">COUNTIF(INDIRECT("'Processed Data'!B" &amp; $B$4):INDIRECT("'Processed Data'!AZ" &amp; $B$4),"&gt;="&amp;A34+1)</f>
        <v>2</v>
      </c>
      <c r="C35">
        <f>1-SUM(C25:C34)</f>
        <v>6.8476490174774751E-3</v>
      </c>
      <c r="D35">
        <f>(1-$B$22)*C35</f>
        <v>6.8469642525757273E-3</v>
      </c>
      <c r="E35">
        <f t="shared" ca="1" si="0"/>
        <v>-9.9678997994908887</v>
      </c>
      <c r="F35">
        <f ca="1">$B$37*D35</f>
        <v>0.34919517688136209</v>
      </c>
      <c r="G35">
        <f ca="1">((B35-F35)^2/F35)</f>
        <v>7.8041071138780946</v>
      </c>
    </row>
    <row r="37" spans="1:7" x14ac:dyDescent="0.25">
      <c r="B37">
        <f ca="1">SUM(B25:B35)</f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7"/>
  <sheetViews>
    <sheetView workbookViewId="0">
      <selection activeCell="B20" sqref="B20:B22"/>
    </sheetView>
  </sheetViews>
  <sheetFormatPr defaultRowHeight="15" x14ac:dyDescent="0.25"/>
  <cols>
    <col min="22" max="22" width="12" bestFit="1" customWidth="1"/>
  </cols>
  <sheetData>
    <row r="1" spans="1:9" x14ac:dyDescent="0.25">
      <c r="A1" t="s">
        <v>3885</v>
      </c>
      <c r="B1">
        <v>0.68551279534049114</v>
      </c>
    </row>
    <row r="2" spans="1:9" x14ac:dyDescent="0.25">
      <c r="A2" t="s">
        <v>3886</v>
      </c>
      <c r="B2">
        <v>0.40367364975264391</v>
      </c>
      <c r="E2" t="s">
        <v>3892</v>
      </c>
      <c r="F2">
        <f>B1/B2</f>
        <v>1.6981856402084894</v>
      </c>
    </row>
    <row r="3" spans="1:9" x14ac:dyDescent="0.25">
      <c r="E3" t="s">
        <v>3887</v>
      </c>
      <c r="F3">
        <f ca="1">SUM(E6:E16)</f>
        <v>-86.002585046621704</v>
      </c>
    </row>
    <row r="4" spans="1:9" x14ac:dyDescent="0.25">
      <c r="B4">
        <v>5</v>
      </c>
    </row>
    <row r="5" spans="1:9" x14ac:dyDescent="0.25">
      <c r="A5" t="s">
        <v>3878</v>
      </c>
      <c r="B5" t="s">
        <v>3879</v>
      </c>
      <c r="C5" t="s">
        <v>3880</v>
      </c>
      <c r="F5" s="1" t="s">
        <v>3881</v>
      </c>
      <c r="G5" s="1" t="s">
        <v>3882</v>
      </c>
    </row>
    <row r="6" spans="1:9" x14ac:dyDescent="0.25">
      <c r="A6">
        <v>0</v>
      </c>
      <c r="B6">
        <f ca="1">COUNTIF(INDIRECT("'Processed Data'!B" &amp; $B$4):INDIRECT("'Processed Data'!AZ" &amp; $B$4),"="&amp;A6)</f>
        <v>20</v>
      </c>
      <c r="C6">
        <f>(B2/(B2+1))^B1</f>
        <v>0.42557486576480397</v>
      </c>
      <c r="E6">
        <f ca="1">B6*LN(C6)</f>
        <v>-17.086287974046538</v>
      </c>
      <c r="F6">
        <f ca="1">$B$18*C6</f>
        <v>21.704318154005001</v>
      </c>
      <c r="G6">
        <f ca="1">((B6-F6)^2/F6)</f>
        <v>0.13383052853632374</v>
      </c>
      <c r="H6" s="1" t="s">
        <v>3882</v>
      </c>
      <c r="I6">
        <f ca="1">SUM(G6:G16)</f>
        <v>9.1898571033793921</v>
      </c>
    </row>
    <row r="7" spans="1:9" x14ac:dyDescent="0.25">
      <c r="A7">
        <v>1</v>
      </c>
      <c r="B7">
        <f ca="1">COUNTIF(INDIRECT("'Processed Data'!B" &amp; $B$4):INDIRECT("'Processed Data'!AZ" &amp; $B$4),"="&amp;A7)</f>
        <v>16</v>
      </c>
      <c r="C7">
        <f>($B$1+A7-1)/(A7*($B$2+1)) * C6</f>
        <v>0.20783820791142948</v>
      </c>
      <c r="E7">
        <f ca="1">B7*LN(C7)</f>
        <v>-25.135925576641679</v>
      </c>
      <c r="F7">
        <f ca="1">$B$18*C7</f>
        <v>10.599748603482904</v>
      </c>
      <c r="G7">
        <f ca="1">((B7-F7)^2/F7)</f>
        <v>2.7512647928274871</v>
      </c>
      <c r="H7" s="1" t="s">
        <v>3883</v>
      </c>
      <c r="I7">
        <f>COUNT(A6:A16)-3</f>
        <v>7</v>
      </c>
    </row>
    <row r="8" spans="1:9" x14ac:dyDescent="0.25">
      <c r="A8">
        <v>2</v>
      </c>
      <c r="B8">
        <f ca="1">COUNTIF(INDIRECT("'Processed Data'!B" &amp; $B$4):INDIRECT("'Processed Data'!AZ" &amp; $B$4),"="&amp;A8)</f>
        <v>3</v>
      </c>
      <c r="C8">
        <f>($B$1+A8-1)/(A8*($B$2+1)) * C7</f>
        <v>0.12478468868354275</v>
      </c>
      <c r="E8">
        <f ca="1">B8*LN(C8)</f>
        <v>-6.2434965522121235</v>
      </c>
      <c r="F8">
        <f ca="1">$B$18*C8</f>
        <v>6.3640191228606806</v>
      </c>
      <c r="G8">
        <f ca="1">((B8-F8)^2/F8)</f>
        <v>1.7782197759778924</v>
      </c>
      <c r="H8" s="1" t="s">
        <v>3884</v>
      </c>
      <c r="I8">
        <f ca="1">_xlfn.CHISQ.DIST.RT(I6,I7)</f>
        <v>0.23931104630827318</v>
      </c>
    </row>
    <row r="9" spans="1:9" x14ac:dyDescent="0.25">
      <c r="A9">
        <v>3</v>
      </c>
      <c r="B9">
        <f ca="1">COUNTIF(INDIRECT("'Processed Data'!B" &amp; $B$4):INDIRECT("'Processed Data'!AZ" &amp; $B$4),"="&amp;A9)</f>
        <v>5</v>
      </c>
      <c r="C9">
        <f>($B$1+A9-1)/(A9*($B$2+1)) * C8</f>
        <v>7.9579484918327781E-2</v>
      </c>
      <c r="E9">
        <f ca="1">B9*LN(C9)</f>
        <v>-12.654994732529186</v>
      </c>
      <c r="F9">
        <f ca="1">$B$18*C9</f>
        <v>4.058553730834717</v>
      </c>
      <c r="G9">
        <f ca="1">((B9-F9)^2/F9)</f>
        <v>0.21838347758992019</v>
      </c>
    </row>
    <row r="10" spans="1:9" x14ac:dyDescent="0.25">
      <c r="A10">
        <v>4</v>
      </c>
      <c r="B10">
        <f ca="1">COUNTIF(INDIRECT("'Processed Data'!B" &amp; $B$4):INDIRECT("'Processed Data'!AZ" &amp; $B$4),"="&amp;A10)</f>
        <v>3</v>
      </c>
      <c r="C10">
        <f>($B$1+A10-1)/(A10*($B$2+1)) * C9</f>
        <v>5.2236360275906481E-2</v>
      </c>
      <c r="E10">
        <f ca="1">B10*LN(C10)</f>
        <v>-8.8559294087012397</v>
      </c>
      <c r="F10">
        <f ca="1">$B$18*C10</f>
        <v>2.6640543740712306</v>
      </c>
      <c r="G10">
        <f ca="1">((B10-F10)^2/F10)</f>
        <v>4.2363798832003523E-2</v>
      </c>
    </row>
    <row r="11" spans="1:9" x14ac:dyDescent="0.25">
      <c r="A11">
        <v>5</v>
      </c>
      <c r="B11">
        <f ca="1">COUNTIF(INDIRECT("'Processed Data'!B" &amp; $B$4):INDIRECT("'Processed Data'!AZ" &amp; $B$4),"="&amp;A11)</f>
        <v>0</v>
      </c>
      <c r="C11">
        <f>($B$1+A11-1)/(A11*($B$2+1)) * C10</f>
        <v>3.4873367395321021E-2</v>
      </c>
      <c r="E11">
        <f ca="1">B11*LN(C11)</f>
        <v>0</v>
      </c>
      <c r="F11">
        <f ca="1">$B$18*C11</f>
        <v>1.7785417371613721</v>
      </c>
      <c r="G11">
        <f ca="1">((B11-F11)^2/F11)</f>
        <v>1.7785417371613721</v>
      </c>
    </row>
    <row r="12" spans="1:9" x14ac:dyDescent="0.25">
      <c r="A12">
        <v>6</v>
      </c>
      <c r="B12">
        <f ca="1">COUNTIF(INDIRECT("'Processed Data'!B" &amp; $B$4):INDIRECT("'Processed Data'!AZ" &amp; $B$4),"="&amp;A12)</f>
        <v>1</v>
      </c>
      <c r="C12">
        <f>($B$1+A12-1)/(A12*($B$2+1)) * C11</f>
        <v>2.3542150339770612E-2</v>
      </c>
      <c r="E12">
        <f ca="1">B12*LN(C12)</f>
        <v>-3.7489628329885103</v>
      </c>
      <c r="F12">
        <f ca="1">$B$18*C12</f>
        <v>1.2006496673283011</v>
      </c>
      <c r="G12">
        <f ca="1">((B12-F12)^2/F12)</f>
        <v>3.3532086914699735E-2</v>
      </c>
    </row>
    <row r="13" spans="1:9" x14ac:dyDescent="0.25">
      <c r="A13">
        <v>7</v>
      </c>
      <c r="B13">
        <f ca="1">COUNTIF(INDIRECT("'Processed Data'!B" &amp; $B$4):INDIRECT("'Processed Data'!AZ" &amp; $B$4),"="&amp;A13)</f>
        <v>1</v>
      </c>
      <c r="C13">
        <f>($B$1+A13-1)/(A13*($B$2+1)) * C12</f>
        <v>1.6018308951972614E-2</v>
      </c>
      <c r="E13">
        <f ca="1">B13*LN(C13)</f>
        <v>-4.1340229014671399</v>
      </c>
      <c r="F13">
        <f ca="1">$B$18*C13</f>
        <v>0.8169337565506033</v>
      </c>
      <c r="G13">
        <f ca="1">((B13-F13)^2/F13)</f>
        <v>4.1023215434479197E-2</v>
      </c>
    </row>
    <row r="14" spans="1:9" x14ac:dyDescent="0.25">
      <c r="A14">
        <v>8</v>
      </c>
      <c r="B14">
        <f ca="1">COUNTIF(INDIRECT("'Processed Data'!B" &amp; $B$4):INDIRECT("'Processed Data'!AZ" &amp; $B$4),"="&amp;A14)</f>
        <v>0</v>
      </c>
      <c r="C14">
        <f>($B$1+A14-1)/(A14*($B$2+1)) * C13</f>
        <v>1.0963100150789768E-2</v>
      </c>
      <c r="E14">
        <f ca="1">B14*LN(C14)</f>
        <v>0</v>
      </c>
      <c r="F14">
        <f ca="1">$B$18*C14</f>
        <v>0.55911810769027814</v>
      </c>
      <c r="G14">
        <f ca="1">((B14-F14)^2/F14)</f>
        <v>0.55911810769027814</v>
      </c>
    </row>
    <row r="15" spans="1:9" x14ac:dyDescent="0.25">
      <c r="A15">
        <v>9</v>
      </c>
      <c r="B15">
        <f ca="1">COUNTIF(INDIRECT("'Processed Data'!B" &amp; $B$4):INDIRECT("'Processed Data'!AZ" &amp; $B$4),"="&amp;A15)</f>
        <v>0</v>
      </c>
      <c r="C15">
        <f>($B$1+A15-1)/(A15*($B$2+1)) * C14</f>
        <v>7.5373761520598744E-3</v>
      </c>
      <c r="E15">
        <f ca="1">B15*LN(C15)</f>
        <v>0</v>
      </c>
      <c r="F15">
        <f ca="1">$B$18*C15</f>
        <v>0.38440618375505359</v>
      </c>
      <c r="G15">
        <f ca="1">((B15-F15)^2/F15)</f>
        <v>0.38440618375505359</v>
      </c>
    </row>
    <row r="16" spans="1:9" x14ac:dyDescent="0.25">
      <c r="A16" s="2" t="s">
        <v>3891</v>
      </c>
      <c r="B16">
        <f ca="1">COUNTIF(INDIRECT("'Processed Data'!B" &amp; $B$4):INDIRECT("'Processed Data'!AZ" &amp; $B$4),"&gt;="&amp;A15+1)</f>
        <v>2</v>
      </c>
      <c r="C16">
        <f>1-SUM(C6:C15)</f>
        <v>1.7052089456075725E-2</v>
      </c>
      <c r="E16">
        <f ca="1">B16*LN(C16)</f>
        <v>-8.1429650680353021</v>
      </c>
      <c r="F16">
        <f ca="1">$B$18*C16</f>
        <v>0.86965656225986199</v>
      </c>
      <c r="G16">
        <f ca="1">((B16-F16)^2/F16)</f>
        <v>1.4691733986598849</v>
      </c>
    </row>
    <row r="18" spans="1:12" x14ac:dyDescent="0.25">
      <c r="B18">
        <f ca="1">SUM(B6:B16)</f>
        <v>51</v>
      </c>
    </row>
    <row r="20" spans="1:12" x14ac:dyDescent="0.25">
      <c r="A20" t="s">
        <v>3885</v>
      </c>
      <c r="B20">
        <v>0.68562686764070513</v>
      </c>
    </row>
    <row r="21" spans="1:12" x14ac:dyDescent="0.25">
      <c r="A21" t="s">
        <v>3886</v>
      </c>
      <c r="B21">
        <v>0.4037028264218373</v>
      </c>
      <c r="E21" t="s">
        <v>3892</v>
      </c>
      <c r="F21">
        <f>B20/B21</f>
        <v>1.6983454728758318</v>
      </c>
    </row>
    <row r="22" spans="1:12" x14ac:dyDescent="0.25">
      <c r="A22" t="s">
        <v>3888</v>
      </c>
      <c r="B22">
        <v>9.9999999999988987E-5</v>
      </c>
      <c r="E22" t="s">
        <v>3887</v>
      </c>
      <c r="F22">
        <f ca="1">SUM(E25:E35)</f>
        <v>-86.002985589173221</v>
      </c>
    </row>
    <row r="24" spans="1:12" x14ac:dyDescent="0.25">
      <c r="A24" t="s">
        <v>3878</v>
      </c>
      <c r="B24" t="s">
        <v>3879</v>
      </c>
      <c r="C24" t="s">
        <v>3880</v>
      </c>
      <c r="D24" t="s">
        <v>3889</v>
      </c>
      <c r="F24" s="1" t="s">
        <v>3881</v>
      </c>
      <c r="G24" s="1" t="s">
        <v>3882</v>
      </c>
    </row>
    <row r="25" spans="1:12" x14ac:dyDescent="0.25">
      <c r="A25">
        <v>0</v>
      </c>
      <c r="B25">
        <f ca="1">COUNTIF(INDIRECT("'Processed Data'!B" &amp; $B$4):INDIRECT("'Processed Data'!AZ" &amp; $B$4),"="&amp;A25)</f>
        <v>20</v>
      </c>
      <c r="C25">
        <f>(B21/(B21+1))^B20</f>
        <v>0.42552939168514592</v>
      </c>
      <c r="D25">
        <f>B22+(1-B22)*C25</f>
        <v>0.42558683874597741</v>
      </c>
      <c r="E25">
        <f ca="1">B25*LN(D25)</f>
        <v>-17.085725308639446</v>
      </c>
      <c r="F25">
        <f ca="1">$B$37*D25</f>
        <v>21.704928776044849</v>
      </c>
      <c r="G25">
        <f ca="1">((B25-F25)^2/F25)</f>
        <v>0.13392267541526898</v>
      </c>
      <c r="H25" s="1" t="s">
        <v>3882</v>
      </c>
      <c r="I25">
        <f ca="1">SUM(G25:G35)</f>
        <v>9.1908487334902773</v>
      </c>
      <c r="K25" t="s">
        <v>3890</v>
      </c>
      <c r="L25">
        <f ca="1">ABS(2*(F22-F3))</f>
        <v>8.0108510303489311E-4</v>
      </c>
    </row>
    <row r="26" spans="1:12" x14ac:dyDescent="0.25">
      <c r="A26">
        <v>1</v>
      </c>
      <c r="B26">
        <f ca="1">COUNTIF(INDIRECT("'Processed Data'!B" &amp; $B$4):INDIRECT("'Processed Data'!AZ" &amp; $B$4),"="&amp;A26)</f>
        <v>16</v>
      </c>
      <c r="C26">
        <f>($B$20+A26-1)/(A26*($B$21+1)) * C25</f>
        <v>0.20784626091681319</v>
      </c>
      <c r="D26">
        <f>(1-$B$22)*C26</f>
        <v>0.20782547629072151</v>
      </c>
      <c r="E26">
        <f t="shared" ref="E26:E35" ca="1" si="0">B26*LN(D26)</f>
        <v>-25.13690572448299</v>
      </c>
      <c r="F26">
        <f ca="1">$B$37*D26</f>
        <v>10.599099290826796</v>
      </c>
      <c r="G26">
        <f ca="1">((B26-F26)^2/F26)</f>
        <v>2.7520950290175263</v>
      </c>
      <c r="H26" s="1" t="s">
        <v>3883</v>
      </c>
      <c r="I26">
        <f>COUNT(A25:A37)-4</f>
        <v>6</v>
      </c>
      <c r="K26" t="s">
        <v>3883</v>
      </c>
      <c r="L26">
        <v>1</v>
      </c>
    </row>
    <row r="27" spans="1:12" x14ac:dyDescent="0.25">
      <c r="A27">
        <v>2</v>
      </c>
      <c r="B27">
        <f ca="1">COUNTIF(INDIRECT("'Processed Data'!B" &amp; $B$4):INDIRECT("'Processed Data'!AZ" &amp; $B$4),"="&amp;A27)</f>
        <v>3</v>
      </c>
      <c r="C27">
        <f>($B$20+A27-1)/(A27*($B$21+1)) * C26</f>
        <v>0.12479537518390443</v>
      </c>
      <c r="D27">
        <f>(1-$B$22)*C27</f>
        <v>0.12478289564638605</v>
      </c>
      <c r="E27">
        <f t="shared" ca="1" si="0"/>
        <v>-6.243539659665239</v>
      </c>
      <c r="F27">
        <f ca="1">$B$37*D27</f>
        <v>6.3639276779656884</v>
      </c>
      <c r="G27">
        <f ca="1">((B27-F27)^2/F27)</f>
        <v>1.7781486520916807</v>
      </c>
      <c r="H27" s="1" t="s">
        <v>3884</v>
      </c>
      <c r="I27">
        <f ca="1">_xlfn.CHISQ.DIST.RT(I25,I26)</f>
        <v>0.16312594335107811</v>
      </c>
      <c r="K27" t="s">
        <v>3884</v>
      </c>
      <c r="L27">
        <f ca="1">_xlfn.CHISQ.DIST.RT(L25,L26)</f>
        <v>0.9774201315216694</v>
      </c>
    </row>
    <row r="28" spans="1:12" x14ac:dyDescent="0.25">
      <c r="A28">
        <v>3</v>
      </c>
      <c r="B28">
        <f ca="1">COUNTIF(INDIRECT("'Processed Data'!B" &amp; $B$4):INDIRECT("'Processed Data'!AZ" &amp; $B$4),"="&amp;A28)</f>
        <v>5</v>
      </c>
      <c r="C28">
        <f>($B$20+A28-1)/(A28*($B$21+1)) * C27</f>
        <v>7.9588026335919118E-2</v>
      </c>
      <c r="D28">
        <f>(1-$B$22)*C28</f>
        <v>7.9580067533285531E-2</v>
      </c>
      <c r="E28">
        <f t="shared" ca="1" si="0"/>
        <v>-12.654958126811916</v>
      </c>
      <c r="F28">
        <f ca="1">$B$37*D28</f>
        <v>4.0585834441975619</v>
      </c>
      <c r="G28">
        <f ca="1">((B28-F28)^2/F28)</f>
        <v>0.21836809412062044</v>
      </c>
    </row>
    <row r="29" spans="1:12" x14ac:dyDescent="0.25">
      <c r="A29">
        <v>4</v>
      </c>
      <c r="B29">
        <f ca="1">COUNTIF(INDIRECT("'Processed Data'!B" &amp; $B$4):INDIRECT("'Processed Data'!AZ" &amp; $B$4),"="&amp;A29)</f>
        <v>3</v>
      </c>
      <c r="C29">
        <f>($B$20+A29-1)/(A29*($B$21+1)) * C28</f>
        <v>5.2242497964096891E-2</v>
      </c>
      <c r="D29">
        <f>(1-$B$22)*C29</f>
        <v>5.2237273714300481E-2</v>
      </c>
      <c r="E29">
        <f t="shared" ca="1" si="0"/>
        <v>-8.8558769492418055</v>
      </c>
      <c r="F29">
        <f ca="1">$B$37*D29</f>
        <v>2.6641009594293243</v>
      </c>
      <c r="G29">
        <f ca="1">((B29-F29)^2/F29)</f>
        <v>4.2351309944526003E-2</v>
      </c>
    </row>
    <row r="30" spans="1:12" x14ac:dyDescent="0.25">
      <c r="A30">
        <v>5</v>
      </c>
      <c r="B30">
        <f ca="1">COUNTIF(INDIRECT("'Processed Data'!B" &amp; $B$4):INDIRECT("'Processed Data'!AZ" &amp; $B$4),"="&amp;A30)</f>
        <v>0</v>
      </c>
      <c r="C30">
        <f>($B$20+A30-1)/(A30*($B$21+1)) * C29</f>
        <v>3.4877589114389075E-2</v>
      </c>
      <c r="D30">
        <f>(1-$B$22)*C30</f>
        <v>3.4874101355477638E-2</v>
      </c>
      <c r="E30">
        <f t="shared" ca="1" si="0"/>
        <v>0</v>
      </c>
      <c r="F30">
        <f ca="1">$B$37*D30</f>
        <v>1.7785791691293595</v>
      </c>
      <c r="G30">
        <f ca="1">((B30-F30)^2/F30)</f>
        <v>1.7785791691293595</v>
      </c>
    </row>
    <row r="31" spans="1:12" x14ac:dyDescent="0.25">
      <c r="A31">
        <v>6</v>
      </c>
      <c r="B31">
        <f ca="1">COUNTIF(INDIRECT("'Processed Data'!B" &amp; $B$4):INDIRECT("'Processed Data'!AZ" &amp; $B$4),"="&amp;A31)</f>
        <v>1</v>
      </c>
      <c r="C31">
        <f>($B$20+A31-1)/(A31*($B$21+1)) * C30</f>
        <v>2.3544983313026711E-2</v>
      </c>
      <c r="D31">
        <f>(1-$B$22)*C31</f>
        <v>2.3542628814695408E-2</v>
      </c>
      <c r="E31">
        <f t="shared" ca="1" si="0"/>
        <v>-3.7489425090140371</v>
      </c>
      <c r="F31">
        <f ca="1">$B$37*D31</f>
        <v>1.2006740695494658</v>
      </c>
      <c r="G31">
        <f ca="1">((B31-F31)^2/F31)</f>
        <v>3.3539561826844935E-2</v>
      </c>
    </row>
    <row r="32" spans="1:12" x14ac:dyDescent="0.25">
      <c r="A32">
        <v>7</v>
      </c>
      <c r="B32">
        <f ca="1">COUNTIF(INDIRECT("'Processed Data'!B" &amp; $B$4):INDIRECT("'Processed Data'!AZ" &amp; $B$4),"="&amp;A32)</f>
        <v>1</v>
      </c>
      <c r="C32">
        <f>($B$20+A32-1)/(A32*($B$21+1)) * C31</f>
        <v>1.6020176887336417E-2</v>
      </c>
      <c r="D32">
        <f>(1-$B$22)*C32</f>
        <v>1.6018574869647684E-2</v>
      </c>
      <c r="E32">
        <f t="shared" ca="1" si="0"/>
        <v>-4.1340063007467602</v>
      </c>
      <c r="F32">
        <f ca="1">$B$37*D32</f>
        <v>0.81694731835203194</v>
      </c>
      <c r="G32">
        <f ca="1">((B32-F32)^2/F32)</f>
        <v>4.1016456637750096E-2</v>
      </c>
    </row>
    <row r="33" spans="1:7" x14ac:dyDescent="0.25">
      <c r="A33">
        <v>8</v>
      </c>
      <c r="B33">
        <f ca="1">COUNTIF(INDIRECT("'Processed Data'!B" &amp; $B$4):INDIRECT("'Processed Data'!AZ" &amp; $B$4),"="&amp;A33)</f>
        <v>0</v>
      </c>
      <c r="C33">
        <f>($B$20+A33-1)/(A33*($B$21+1)) * C32</f>
        <v>1.0964313420911727E-2</v>
      </c>
      <c r="D33">
        <f>(1-$B$22)*C33</f>
        <v>1.0963216989569636E-2</v>
      </c>
      <c r="E33">
        <f t="shared" ca="1" si="0"/>
        <v>0</v>
      </c>
      <c r="F33">
        <f ca="1">$B$37*D33</f>
        <v>0.55912406646805146</v>
      </c>
      <c r="G33">
        <f ca="1">((B33-F33)^2/F33)</f>
        <v>0.55912406646805146</v>
      </c>
    </row>
    <row r="34" spans="1:7" x14ac:dyDescent="0.25">
      <c r="A34">
        <v>9</v>
      </c>
      <c r="B34">
        <f ca="1">COUNTIF(INDIRECT("'Processed Data'!B" &amp; $B$4):INDIRECT("'Processed Data'!AZ" &amp; $B$4),"="&amp;A34)</f>
        <v>0</v>
      </c>
      <c r="C34">
        <f>($B$20+A34-1)/(A34*($B$21+1)) * C33</f>
        <v>7.5381526188653724E-3</v>
      </c>
      <c r="D34">
        <f>(1-$B$22)*C34</f>
        <v>7.5373988036034857E-3</v>
      </c>
      <c r="E34">
        <f t="shared" ca="1" si="0"/>
        <v>0</v>
      </c>
      <c r="F34">
        <f ca="1">$B$37*D34</f>
        <v>0.38440733898377777</v>
      </c>
      <c r="G34">
        <f ca="1">((B34-F34)^2/F34)</f>
        <v>0.38440733898377777</v>
      </c>
    </row>
    <row r="35" spans="1:7" x14ac:dyDescent="0.25">
      <c r="A35" s="2" t="s">
        <v>3891</v>
      </c>
      <c r="B35">
        <f ca="1">COUNTIF(INDIRECT("'Processed Data'!B" &amp; $B$4):INDIRECT("'Processed Data'!AZ" &amp; $B$4),"&gt;="&amp;A34+1)</f>
        <v>2</v>
      </c>
      <c r="C35">
        <f>1-SUM(C25:C34)</f>
        <v>1.7053232559591236E-2</v>
      </c>
      <c r="D35">
        <f>(1-$B$22)*C35</f>
        <v>1.7051527236335278E-2</v>
      </c>
      <c r="E35">
        <f t="shared" ca="1" si="0"/>
        <v>-8.1430310105710237</v>
      </c>
      <c r="F35">
        <f ca="1">$B$37*D35</f>
        <v>0.86962788905309918</v>
      </c>
      <c r="G35">
        <f ca="1">((B35-F35)^2/F35)</f>
        <v>1.4692963798548719</v>
      </c>
    </row>
    <row r="37" spans="1:7" x14ac:dyDescent="0.25">
      <c r="B37">
        <f ca="1">SUM(B25:B35)</f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7"/>
  <sheetViews>
    <sheetView workbookViewId="0">
      <selection activeCell="B20" sqref="B20:B22"/>
    </sheetView>
  </sheetViews>
  <sheetFormatPr defaultRowHeight="15" x14ac:dyDescent="0.25"/>
  <cols>
    <col min="22" max="22" width="12" bestFit="1" customWidth="1"/>
  </cols>
  <sheetData>
    <row r="1" spans="1:9" x14ac:dyDescent="0.25">
      <c r="A1" t="s">
        <v>3885</v>
      </c>
      <c r="B1">
        <v>1.3330919633906597</v>
      </c>
    </row>
    <row r="2" spans="1:9" x14ac:dyDescent="0.25">
      <c r="A2" t="s">
        <v>3886</v>
      </c>
      <c r="B2">
        <v>0.66924721909219198</v>
      </c>
      <c r="E2" t="s">
        <v>3892</v>
      </c>
      <c r="F2">
        <f>B1/B2</f>
        <v>1.9919275349383558</v>
      </c>
    </row>
    <row r="3" spans="1:9" x14ac:dyDescent="0.25">
      <c r="E3" t="s">
        <v>3887</v>
      </c>
      <c r="F3">
        <f ca="1">SUM(E6:E16)</f>
        <v>-95.173547599320472</v>
      </c>
    </row>
    <row r="4" spans="1:9" x14ac:dyDescent="0.25">
      <c r="B4">
        <v>6</v>
      </c>
    </row>
    <row r="5" spans="1:9" x14ac:dyDescent="0.25">
      <c r="A5" t="s">
        <v>3878</v>
      </c>
      <c r="B5" t="s">
        <v>3879</v>
      </c>
      <c r="C5" t="s">
        <v>3880</v>
      </c>
      <c r="F5" s="1" t="s">
        <v>3881</v>
      </c>
      <c r="G5" s="1" t="s">
        <v>3882</v>
      </c>
    </row>
    <row r="6" spans="1:9" x14ac:dyDescent="0.25">
      <c r="A6">
        <v>0</v>
      </c>
      <c r="B6">
        <f ca="1">COUNTIF(INDIRECT("'Processed Data'!B" &amp; $B$4):INDIRECT("'Processed Data'!AZ" &amp; $B$4),"="&amp;A6)</f>
        <v>15</v>
      </c>
      <c r="C6">
        <f>(B2/(B2+1))^B1</f>
        <v>0.29569934312550672</v>
      </c>
      <c r="E6">
        <f ca="1">B6*LN(C6)</f>
        <v>-18.276181103222992</v>
      </c>
      <c r="F6">
        <f ca="1">$B$18*C6</f>
        <v>15.080666499400843</v>
      </c>
      <c r="G6">
        <f ca="1">((B6-F6)^2/F6)</f>
        <v>4.314851817620111E-4</v>
      </c>
      <c r="H6" s="1" t="s">
        <v>3882</v>
      </c>
      <c r="I6">
        <f ca="1">SUM(G6:G16)</f>
        <v>3.7618631531296924</v>
      </c>
    </row>
    <row r="7" spans="1:9" x14ac:dyDescent="0.25">
      <c r="A7">
        <v>1</v>
      </c>
      <c r="B7">
        <f ca="1">COUNTIF(INDIRECT("'Processed Data'!B" &amp; $B$4):INDIRECT("'Processed Data'!AZ" &amp; $B$4),"="&amp;A7)</f>
        <v>11</v>
      </c>
      <c r="C7">
        <f>($B$1+A7-1)/(A7*($B$2+1)) * C6</f>
        <v>0.23615101070223138</v>
      </c>
      <c r="E7">
        <f ca="1">B7*LN(C7)</f>
        <v>-15.876121830061701</v>
      </c>
      <c r="F7">
        <f ca="1">$B$18*C7</f>
        <v>12.0437015458138</v>
      </c>
      <c r="G7">
        <f ca="1">((B7-F7)^2/F7)</f>
        <v>9.0446688054366772E-2</v>
      </c>
      <c r="H7" s="1" t="s">
        <v>3883</v>
      </c>
      <c r="I7">
        <f>COUNT(A6:A16)-3</f>
        <v>7</v>
      </c>
    </row>
    <row r="8" spans="1:9" x14ac:dyDescent="0.25">
      <c r="A8">
        <v>2</v>
      </c>
      <c r="B8">
        <f ca="1">COUNTIF(INDIRECT("'Processed Data'!B" &amp; $B$4):INDIRECT("'Processed Data'!AZ" &amp; $B$4),"="&amp;A8)</f>
        <v>11</v>
      </c>
      <c r="C8">
        <f>($B$1+A8-1)/(A8*($B$2+1)) * C7</f>
        <v>0.16503308165329594</v>
      </c>
      <c r="E8">
        <f ca="1">B8*LN(C8)</f>
        <v>-19.817702633404569</v>
      </c>
      <c r="F8">
        <f ca="1">$B$18*C8</f>
        <v>8.4166871643180929</v>
      </c>
      <c r="G8">
        <f ca="1">((B8-F8)^2/F8)</f>
        <v>0.79288977678660977</v>
      </c>
      <c r="H8" s="1" t="s">
        <v>3884</v>
      </c>
      <c r="I8">
        <f ca="1">_xlfn.CHISQ.DIST.RT(I6,I7)</f>
        <v>0.80676118885393455</v>
      </c>
    </row>
    <row r="9" spans="1:9" x14ac:dyDescent="0.25">
      <c r="A9">
        <v>3</v>
      </c>
      <c r="B9">
        <f ca="1">COUNTIF(INDIRECT("'Processed Data'!B" &amp; $B$4):INDIRECT("'Processed Data'!AZ" &amp; $B$4),"="&amp;A9)</f>
        <v>5</v>
      </c>
      <c r="C9">
        <f>($B$1+A9-1)/(A9*($B$2+1)) * C8</f>
        <v>0.10984401269041244</v>
      </c>
      <c r="E9">
        <f ca="1">B9*LN(C9)</f>
        <v>-11.043469930241471</v>
      </c>
      <c r="F9">
        <f ca="1">$B$18*C9</f>
        <v>5.6020446472110343</v>
      </c>
      <c r="G9">
        <f ca="1">((B9-F9)^2/F9)</f>
        <v>6.4700976172317307E-2</v>
      </c>
    </row>
    <row r="10" spans="1:9" x14ac:dyDescent="0.25">
      <c r="A10">
        <v>4</v>
      </c>
      <c r="B10">
        <f ca="1">COUNTIF(INDIRECT("'Processed Data'!B" &amp; $B$4):INDIRECT("'Processed Data'!AZ" &amp; $B$4),"="&amp;A10)</f>
        <v>3</v>
      </c>
      <c r="C10">
        <f>($B$1+A10-1)/(A10*($B$2+1)) * C9</f>
        <v>7.1284259630855856E-2</v>
      </c>
      <c r="E10">
        <f ca="1">B10*LN(C10)</f>
        <v>-7.9232392154223437</v>
      </c>
      <c r="F10">
        <f ca="1">$B$18*C10</f>
        <v>3.6354972411736486</v>
      </c>
      <c r="G10">
        <f ca="1">((B10-F10)^2/F10)</f>
        <v>0.11108707193213034</v>
      </c>
    </row>
    <row r="11" spans="1:9" x14ac:dyDescent="0.25">
      <c r="A11">
        <v>5</v>
      </c>
      <c r="B11">
        <f ca="1">COUNTIF(INDIRECT("'Processed Data'!B" &amp; $B$4):INDIRECT("'Processed Data'!AZ" &amp; $B$4),"="&amp;A11)</f>
        <v>2</v>
      </c>
      <c r="C11">
        <f>($B$1+A11-1)/(A11*($B$2+1)) * C10</f>
        <v>4.5549335988748371E-2</v>
      </c>
      <c r="E11">
        <f ca="1">B11*LN(C11)</f>
        <v>-6.177918466033856</v>
      </c>
      <c r="F11">
        <f ca="1">$B$18*C11</f>
        <v>2.3230161354261671</v>
      </c>
      <c r="G11">
        <f ca="1">((B11-F11)^2/F11)</f>
        <v>4.4915496777862218E-2</v>
      </c>
    </row>
    <row r="12" spans="1:9" x14ac:dyDescent="0.25">
      <c r="A12">
        <v>6</v>
      </c>
      <c r="B12">
        <f ca="1">COUNTIF(INDIRECT("'Processed Data'!B" &amp; $B$4):INDIRECT("'Processed Data'!AZ" &amp; $B$4),"="&amp;A12)</f>
        <v>1</v>
      </c>
      <c r="C12">
        <f>($B$1+A12-1)/(A12*($B$2+1)) * C11</f>
        <v>2.880221798871755E-2</v>
      </c>
      <c r="E12">
        <f ca="1">B12*LN(C12)</f>
        <v>-3.5473028813084868</v>
      </c>
      <c r="F12">
        <f ca="1">$B$18*C12</f>
        <v>1.4689131174245951</v>
      </c>
      <c r="G12">
        <f ca="1">((B12-F12)^2/F12)</f>
        <v>0.14968857523606349</v>
      </c>
    </row>
    <row r="13" spans="1:9" x14ac:dyDescent="0.25">
      <c r="A13">
        <v>7</v>
      </c>
      <c r="B13">
        <f ca="1">COUNTIF(INDIRECT("'Processed Data'!B" &amp; $B$4):INDIRECT("'Processed Data'!AZ" &amp; $B$4),"="&amp;A13)</f>
        <v>2</v>
      </c>
      <c r="C13">
        <f>($B$1+A13-1)/(A13*($B$2+1)) * C12</f>
        <v>1.8075668296562639E-2</v>
      </c>
      <c r="E13">
        <f ca="1">B13*LN(C13)</f>
        <v>-8.0263770761807525</v>
      </c>
      <c r="F13">
        <f ca="1">$B$18*C13</f>
        <v>0.92185908312469456</v>
      </c>
      <c r="G13">
        <f ca="1">((B13-F13)^2/F13)</f>
        <v>1.2609170511188581</v>
      </c>
    </row>
    <row r="14" spans="1:9" x14ac:dyDescent="0.25">
      <c r="A14">
        <v>8</v>
      </c>
      <c r="B14">
        <f ca="1">COUNTIF(INDIRECT("'Processed Data'!B" &amp; $B$4):INDIRECT("'Processed Data'!AZ" &amp; $B$4),"="&amp;A14)</f>
        <v>0</v>
      </c>
      <c r="C14">
        <f>($B$1+A14-1)/(A14*($B$2+1)) * C13</f>
        <v>1.1279501059833908E-2</v>
      </c>
      <c r="E14">
        <f ca="1">B14*LN(C14)</f>
        <v>0</v>
      </c>
      <c r="F14">
        <f ca="1">$B$18*C14</f>
        <v>0.57525455405152925</v>
      </c>
      <c r="G14">
        <f ca="1">((B14-F14)^2/F14)</f>
        <v>0.57525455405152925</v>
      </c>
    </row>
    <row r="15" spans="1:9" x14ac:dyDescent="0.25">
      <c r="A15">
        <v>9</v>
      </c>
      <c r="B15">
        <f ca="1">COUNTIF(INDIRECT("'Processed Data'!B" &amp; $B$4):INDIRECT("'Processed Data'!AZ" &amp; $B$4),"="&amp;A15)</f>
        <v>0</v>
      </c>
      <c r="C15">
        <f>($B$1+A15-1)/(A15*($B$2+1)) * C14</f>
        <v>7.0073250510453329E-3</v>
      </c>
      <c r="E15">
        <f ca="1">B15*LN(C15)</f>
        <v>0</v>
      </c>
      <c r="F15">
        <f ca="1">$B$18*C15</f>
        <v>0.35737357760331195</v>
      </c>
      <c r="G15">
        <f ca="1">((B15-F15)^2/F15)</f>
        <v>0.35737357760331195</v>
      </c>
    </row>
    <row r="16" spans="1:9" x14ac:dyDescent="0.25">
      <c r="A16" s="2" t="s">
        <v>3891</v>
      </c>
      <c r="B16">
        <f ca="1">COUNTIF(INDIRECT("'Processed Data'!B" &amp; $B$4):INDIRECT("'Processed Data'!AZ" &amp; $B$4),"&gt;="&amp;A15+1)</f>
        <v>1</v>
      </c>
      <c r="C16">
        <f>1-SUM(C6:C15)</f>
        <v>1.1274243812790075E-2</v>
      </c>
      <c r="E16">
        <f ca="1">B16*LN(C16)</f>
        <v>-4.4852344634442947</v>
      </c>
      <c r="F16">
        <f ca="1">$B$18*C16</f>
        <v>0.5749864344522938</v>
      </c>
      <c r="G16">
        <f ca="1">((B16-F16)^2/F16)</f>
        <v>0.31415790021488171</v>
      </c>
    </row>
    <row r="18" spans="1:12" x14ac:dyDescent="0.25">
      <c r="B18">
        <f ca="1">SUM(B6:B16)</f>
        <v>51</v>
      </c>
    </row>
    <row r="20" spans="1:12" x14ac:dyDescent="0.25">
      <c r="A20" t="s">
        <v>3885</v>
      </c>
      <c r="B20">
        <v>1.3335146213412878</v>
      </c>
    </row>
    <row r="21" spans="1:12" x14ac:dyDescent="0.25">
      <c r="A21" t="s">
        <v>3886</v>
      </c>
      <c r="B21">
        <v>0.66939316334565302</v>
      </c>
      <c r="E21" t="s">
        <v>3892</v>
      </c>
      <c r="F21">
        <f>B20/B21</f>
        <v>1.9921246501477996</v>
      </c>
    </row>
    <row r="22" spans="1:12" x14ac:dyDescent="0.25">
      <c r="A22" t="s">
        <v>3888</v>
      </c>
      <c r="B22">
        <v>9.9999999999999395E-5</v>
      </c>
      <c r="E22" t="s">
        <v>3887</v>
      </c>
      <c r="F22">
        <f ca="1">SUM(E25:E35)</f>
        <v>-95.173574933535022</v>
      </c>
    </row>
    <row r="24" spans="1:12" x14ac:dyDescent="0.25">
      <c r="A24" t="s">
        <v>3878</v>
      </c>
      <c r="B24" t="s">
        <v>3879</v>
      </c>
      <c r="C24" t="s">
        <v>3880</v>
      </c>
      <c r="D24" t="s">
        <v>3889</v>
      </c>
      <c r="F24" s="1" t="s">
        <v>3881</v>
      </c>
      <c r="G24" s="1" t="s">
        <v>3882</v>
      </c>
    </row>
    <row r="25" spans="1:12" x14ac:dyDescent="0.25">
      <c r="A25">
        <v>0</v>
      </c>
      <c r="B25">
        <f ca="1">COUNTIF(INDIRECT("'Processed Data'!B" &amp; $B$4):INDIRECT("'Processed Data'!AZ" &amp; $B$4),"="&amp;A25)</f>
        <v>15</v>
      </c>
      <c r="C25">
        <f>(B21/(B21+1))^B20</f>
        <v>0.2956366279812756</v>
      </c>
      <c r="D25">
        <f>B22+(1-B22)*C25</f>
        <v>0.29570706431847749</v>
      </c>
      <c r="E25">
        <f ca="1">B25*LN(D25)</f>
        <v>-18.275789433829118</v>
      </c>
      <c r="F25">
        <f ca="1">$B$37*D25</f>
        <v>15.081060280242351</v>
      </c>
      <c r="G25">
        <f ca="1">((B25-F25)^2/F25)</f>
        <v>4.3569675545802476E-4</v>
      </c>
      <c r="H25" s="1" t="s">
        <v>3882</v>
      </c>
      <c r="I25">
        <f ca="1">SUM(G25:G35)</f>
        <v>3.7620099734181927</v>
      </c>
      <c r="K25" t="s">
        <v>3890</v>
      </c>
      <c r="L25">
        <f ca="1">ABS(2*(F22-F3))</f>
        <v>5.4668429100956928E-5</v>
      </c>
    </row>
    <row r="26" spans="1:12" x14ac:dyDescent="0.25">
      <c r="A26">
        <v>1</v>
      </c>
      <c r="B26">
        <f ca="1">COUNTIF(INDIRECT("'Processed Data'!B" &amp; $B$4):INDIRECT("'Processed Data'!AZ" &amp; $B$4),"="&amp;A26)</f>
        <v>11</v>
      </c>
      <c r="C26">
        <f>($B$20+A26-1)/(A26*($B$21+1)) * C25</f>
        <v>0.23615513389726167</v>
      </c>
      <c r="D26">
        <f>(1-$B$22)*C26</f>
        <v>0.23613151838387195</v>
      </c>
      <c r="E26">
        <f t="shared" ref="E26:E35" ca="1" si="0">B26*LN(D26)</f>
        <v>-15.87702982681733</v>
      </c>
      <c r="F26">
        <f ca="1">$B$37*D26</f>
        <v>12.042707437577469</v>
      </c>
      <c r="G26">
        <f ca="1">((B26-F26)^2/F26)</f>
        <v>9.0281924228002589E-2</v>
      </c>
      <c r="H26" s="1" t="s">
        <v>3883</v>
      </c>
      <c r="I26">
        <f>COUNT(A25:A37)-4</f>
        <v>6</v>
      </c>
      <c r="K26" t="s">
        <v>3883</v>
      </c>
      <c r="L26">
        <v>1</v>
      </c>
    </row>
    <row r="27" spans="1:12" x14ac:dyDescent="0.25">
      <c r="A27">
        <v>2</v>
      </c>
      <c r="B27">
        <f ca="1">COUNTIF(INDIRECT("'Processed Data'!B" &amp; $B$4):INDIRECT("'Processed Data'!AZ" &amp; $B$4),"="&amp;A27)</f>
        <v>11</v>
      </c>
      <c r="C27">
        <f>($B$20+A27-1)/(A27*($B$21+1)) * C26</f>
        <v>0.16505143005068384</v>
      </c>
      <c r="D27">
        <f>(1-$B$22)*C27</f>
        <v>0.16503492490767876</v>
      </c>
      <c r="E27">
        <f t="shared" ca="1" si="0"/>
        <v>-19.817579775097744</v>
      </c>
      <c r="F27">
        <f ca="1">$B$37*D27</f>
        <v>8.4167811702916175</v>
      </c>
      <c r="G27">
        <f ca="1">((B27-F27)^2/F27)</f>
        <v>0.79282321675576406</v>
      </c>
      <c r="H27" s="1" t="s">
        <v>3884</v>
      </c>
      <c r="I27">
        <f ca="1">_xlfn.CHISQ.DIST.RT(I25,I26)</f>
        <v>0.70884572886980535</v>
      </c>
      <c r="K27" t="s">
        <v>3884</v>
      </c>
      <c r="L27">
        <f ca="1">_xlfn.CHISQ.DIST.RT(L25,L26)</f>
        <v>0.99410064675667442</v>
      </c>
    </row>
    <row r="28" spans="1:12" x14ac:dyDescent="0.25">
      <c r="A28">
        <v>3</v>
      </c>
      <c r="B28">
        <f ca="1">COUNTIF(INDIRECT("'Processed Data'!B" &amp; $B$4):INDIRECT("'Processed Data'!AZ" &amp; $B$4),"="&amp;A28)</f>
        <v>5</v>
      </c>
      <c r="C28">
        <f>($B$20+A28-1)/(A28*($B$21+1)) * C27</f>
        <v>0.10986055041393557</v>
      </c>
      <c r="D28">
        <f>(1-$B$22)*C28</f>
        <v>0.10984956435889418</v>
      </c>
      <c r="E28">
        <f t="shared" ca="1" si="0"/>
        <v>-11.043217229704773</v>
      </c>
      <c r="F28">
        <f ca="1">$B$37*D28</f>
        <v>5.6023277823036031</v>
      </c>
      <c r="G28">
        <f ca="1">((B28-F28)^2/F28)</f>
        <v>6.4758573834392569E-2</v>
      </c>
    </row>
    <row r="29" spans="1:12" x14ac:dyDescent="0.25">
      <c r="A29">
        <v>4</v>
      </c>
      <c r="B29">
        <f ca="1">COUNTIF(INDIRECT("'Processed Data'!B" &amp; $B$4):INDIRECT("'Processed Data'!AZ" &amp; $B$4),"="&amp;A29)</f>
        <v>3</v>
      </c>
      <c r="C29">
        <f>($B$20+A29-1)/(A29*($B$21+1)) * C28</f>
        <v>7.1295712714743095E-2</v>
      </c>
      <c r="D29">
        <f>(1-$B$22)*C29</f>
        <v>7.1288583143471626E-2</v>
      </c>
      <c r="E29">
        <f t="shared" ca="1" si="0"/>
        <v>-7.9230572657943652</v>
      </c>
      <c r="F29">
        <f ca="1">$B$37*D29</f>
        <v>3.6357177403170531</v>
      </c>
      <c r="G29">
        <f ca="1">((B29-F29)^2/F29)</f>
        <v>0.11115743141231237</v>
      </c>
    </row>
    <row r="30" spans="1:12" x14ac:dyDescent="0.25">
      <c r="A30">
        <v>5</v>
      </c>
      <c r="B30">
        <f ca="1">COUNTIF(INDIRECT("'Processed Data'!B" &amp; $B$4):INDIRECT("'Processed Data'!AZ" &amp; $B$4),"="&amp;A30)</f>
        <v>2</v>
      </c>
      <c r="C30">
        <f>($B$20+A30-1)/(A30*($B$21+1)) * C29</f>
        <v>4.5556281713883713E-2</v>
      </c>
      <c r="D30">
        <f>(1-$B$22)*C30</f>
        <v>4.5551726085712327E-2</v>
      </c>
      <c r="E30">
        <f t="shared" ca="1" si="0"/>
        <v>-6.1778135233730316</v>
      </c>
      <c r="F30">
        <f ca="1">$B$37*D30</f>
        <v>2.3231380303713287</v>
      </c>
      <c r="G30">
        <f ca="1">((B30-F30)^2/F30)</f>
        <v>4.4947043743058017E-2</v>
      </c>
    </row>
    <row r="31" spans="1:12" x14ac:dyDescent="0.25">
      <c r="A31">
        <v>6</v>
      </c>
      <c r="B31">
        <f ca="1">COUNTIF(INDIRECT("'Processed Data'!B" &amp; $B$4):INDIRECT("'Processed Data'!AZ" &amp; $B$4),"="&amp;A31)</f>
        <v>1</v>
      </c>
      <c r="C31">
        <f>($B$20+A31-1)/(A31*($B$21+1)) * C30</f>
        <v>2.8806013932090119E-2</v>
      </c>
      <c r="D31">
        <f>(1-$B$22)*C31</f>
        <v>2.8803133330696909E-2</v>
      </c>
      <c r="E31">
        <f t="shared" ca="1" si="0"/>
        <v>-3.5472711015533607</v>
      </c>
      <c r="F31">
        <f ca="1">$B$37*D31</f>
        <v>1.4689597998655424</v>
      </c>
      <c r="G31">
        <f ca="1">((B31-F31)^2/F31)</f>
        <v>0.14971362314343775</v>
      </c>
    </row>
    <row r="32" spans="1:12" x14ac:dyDescent="0.25">
      <c r="A32">
        <v>7</v>
      </c>
      <c r="B32">
        <f ca="1">COUNTIF(INDIRECT("'Processed Data'!B" &amp; $B$4):INDIRECT("'Processed Data'!AZ" &amp; $B$4),"="&amp;A32)</f>
        <v>2</v>
      </c>
      <c r="C32">
        <f>($B$20+A32-1)/(A32*($B$21+1)) * C31</f>
        <v>1.8077511978764796E-2</v>
      </c>
      <c r="D32">
        <f>(1-$B$22)*C32</f>
        <v>1.8075704227566918E-2</v>
      </c>
      <c r="E32">
        <f t="shared" ca="1" si="0"/>
        <v>-8.026373100563589</v>
      </c>
      <c r="F32">
        <f ca="1">$B$37*D32</f>
        <v>0.92186091560591288</v>
      </c>
      <c r="G32">
        <f ca="1">((B32-F32)^2/F32)</f>
        <v>1.2609102583919816</v>
      </c>
    </row>
    <row r="33" spans="1:7" x14ac:dyDescent="0.25">
      <c r="A33">
        <v>8</v>
      </c>
      <c r="B33">
        <f ca="1">COUNTIF(INDIRECT("'Processed Data'!B" &amp; $B$4):INDIRECT("'Processed Data'!AZ" &amp; $B$4),"="&amp;A33)</f>
        <v>0</v>
      </c>
      <c r="C33">
        <f>($B$20+A33-1)/(A33*($B$21+1)) * C32</f>
        <v>1.1280237461452056E-2</v>
      </c>
      <c r="D33">
        <f>(1-$B$22)*C33</f>
        <v>1.127910943770591E-2</v>
      </c>
      <c r="E33">
        <f t="shared" ca="1" si="0"/>
        <v>0</v>
      </c>
      <c r="F33">
        <f ca="1">$B$37*D33</f>
        <v>0.57523458132300143</v>
      </c>
      <c r="G33">
        <f ca="1">((B33-F33)^2/F33)</f>
        <v>0.57523458132300143</v>
      </c>
    </row>
    <row r="34" spans="1:7" x14ac:dyDescent="0.25">
      <c r="A34">
        <v>9</v>
      </c>
      <c r="B34">
        <f ca="1">COUNTIF(INDIRECT("'Processed Data'!B" &amp; $B$4):INDIRECT("'Processed Data'!AZ" &amp; $B$4),"="&amp;A34)</f>
        <v>0</v>
      </c>
      <c r="C34">
        <f>($B$20+A34-1)/(A34*($B$21+1)) * C33</f>
        <v>7.0074872175349768E-3</v>
      </c>
      <c r="D34">
        <f>(1-$B$22)*C34</f>
        <v>7.0067864688132236E-3</v>
      </c>
      <c r="E34">
        <f t="shared" ca="1" si="0"/>
        <v>0</v>
      </c>
      <c r="F34">
        <f ca="1">$B$37*D34</f>
        <v>0.35734610990947441</v>
      </c>
      <c r="G34">
        <f ca="1">((B34-F34)^2/F34)</f>
        <v>0.35734610990947446</v>
      </c>
    </row>
    <row r="35" spans="1:7" x14ac:dyDescent="0.25">
      <c r="A35" s="2" t="s">
        <v>3891</v>
      </c>
      <c r="B35">
        <f ca="1">COUNTIF(INDIRECT("'Processed Data'!B" &amp; $B$4):INDIRECT("'Processed Data'!AZ" &amp; $B$4),"&gt;="&amp;A34+1)</f>
        <v>1</v>
      </c>
      <c r="C35">
        <f>1-SUM(C25:C34)</f>
        <v>1.1273012638374547E-2</v>
      </c>
      <c r="D35">
        <f>(1-$B$22)*C35</f>
        <v>1.127188533711071E-2</v>
      </c>
      <c r="E35">
        <f t="shared" ca="1" si="0"/>
        <v>-4.4854436768016992</v>
      </c>
      <c r="F35">
        <f ca="1">$B$37*D35</f>
        <v>0.57486615219264614</v>
      </c>
      <c r="G35">
        <f ca="1">((B35-F35)^2/F35)</f>
        <v>0.31440151392131027</v>
      </c>
    </row>
    <row r="37" spans="1:7" x14ac:dyDescent="0.25">
      <c r="B37">
        <f ca="1">SUM(B25:B35)</f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37"/>
  <sheetViews>
    <sheetView workbookViewId="0">
      <selection activeCell="B20" sqref="B20:B22"/>
    </sheetView>
  </sheetViews>
  <sheetFormatPr defaultRowHeight="15" x14ac:dyDescent="0.25"/>
  <cols>
    <col min="22" max="22" width="12" bestFit="1" customWidth="1"/>
  </cols>
  <sheetData>
    <row r="1" spans="1:9" x14ac:dyDescent="0.25">
      <c r="A1" t="s">
        <v>3885</v>
      </c>
      <c r="B1">
        <v>0.60875285346290076</v>
      </c>
    </row>
    <row r="2" spans="1:9" x14ac:dyDescent="0.25">
      <c r="A2" t="s">
        <v>3886</v>
      </c>
      <c r="B2">
        <v>0.31780845767067267</v>
      </c>
      <c r="E2" t="s">
        <v>3892</v>
      </c>
      <c r="F2">
        <f>B1/B2</f>
        <v>1.9154709032121406</v>
      </c>
    </row>
    <row r="3" spans="1:9" x14ac:dyDescent="0.25">
      <c r="E3" t="s">
        <v>3887</v>
      </c>
      <c r="F3">
        <f ca="1">SUM(E6:E16)</f>
        <v>-89.979862031753811</v>
      </c>
    </row>
    <row r="4" spans="1:9" x14ac:dyDescent="0.25">
      <c r="B4">
        <v>7</v>
      </c>
    </row>
    <row r="5" spans="1:9" x14ac:dyDescent="0.25">
      <c r="A5" t="s">
        <v>3878</v>
      </c>
      <c r="B5" t="s">
        <v>3879</v>
      </c>
      <c r="C5" t="s">
        <v>3880</v>
      </c>
      <c r="F5" s="1" t="s">
        <v>3881</v>
      </c>
      <c r="G5" s="1" t="s">
        <v>3882</v>
      </c>
    </row>
    <row r="6" spans="1:9" x14ac:dyDescent="0.25">
      <c r="A6">
        <v>0</v>
      </c>
      <c r="B6">
        <f ca="1">COUNTIF(INDIRECT("'Processed Data'!B" &amp; $B$4):INDIRECT("'Processed Data'!AZ" &amp; $B$4),"="&amp;A6)</f>
        <v>21</v>
      </c>
      <c r="C6">
        <f>(B2/(B2+1))^B1</f>
        <v>0.42070858438088815</v>
      </c>
      <c r="E6">
        <f ca="1">B6*LN(C6)</f>
        <v>-18.182112555601034</v>
      </c>
      <c r="F6">
        <f ca="1">$B$18*C6</f>
        <v>21.456137803425296</v>
      </c>
      <c r="G6">
        <f ca="1">((B6-F6)^2/F6)</f>
        <v>9.6970711886665232E-3</v>
      </c>
      <c r="H6" s="1" t="s">
        <v>3882</v>
      </c>
      <c r="I6">
        <f ca="1">SUM(G6:G16)</f>
        <v>4.0109551953535805</v>
      </c>
    </row>
    <row r="7" spans="1:9" x14ac:dyDescent="0.25">
      <c r="A7">
        <v>1</v>
      </c>
      <c r="B7">
        <f ca="1">COUNTIF(INDIRECT("'Processed Data'!B" &amp; $B$4):INDIRECT("'Processed Data'!AZ" &amp; $B$4),"="&amp;A7)</f>
        <v>11</v>
      </c>
      <c r="C7">
        <f>($B$1+A7-1)/(A7*($B$2+1)) * C6</f>
        <v>0.19434353280058084</v>
      </c>
      <c r="E7">
        <f ca="1">B7*LN(C7)</f>
        <v>-18.019406881112367</v>
      </c>
      <c r="F7">
        <f ca="1">$B$18*C7</f>
        <v>9.9115201728296221</v>
      </c>
      <c r="G7">
        <f ca="1">((B7-F7)^2/F7)</f>
        <v>0.11953649021516473</v>
      </c>
      <c r="H7" s="1" t="s">
        <v>3883</v>
      </c>
      <c r="I7">
        <f>COUNT(A6:A16)-3</f>
        <v>7</v>
      </c>
    </row>
    <row r="8" spans="1:9" x14ac:dyDescent="0.25">
      <c r="A8">
        <v>2</v>
      </c>
      <c r="B8">
        <f ca="1">COUNTIF(INDIRECT("'Processed Data'!B" &amp; $B$4):INDIRECT("'Processed Data'!AZ" &amp; $B$4),"="&amp;A8)</f>
        <v>5</v>
      </c>
      <c r="C8">
        <f>($B$1+A8-1)/(A8*($B$2+1)) * C7</f>
        <v>0.11862524903567144</v>
      </c>
      <c r="E8">
        <f ca="1">B8*LN(C8)</f>
        <v>-10.658929613509541</v>
      </c>
      <c r="F8">
        <f ca="1">$B$18*C8</f>
        <v>6.0498877008192435</v>
      </c>
      <c r="G8">
        <f ca="1">((B8-F8)^2/F8)</f>
        <v>0.18219580905315891</v>
      </c>
      <c r="H8" s="1" t="s">
        <v>3884</v>
      </c>
      <c r="I8">
        <f ca="1">_xlfn.CHISQ.DIST.RT(I6,I7)</f>
        <v>0.77851472066839578</v>
      </c>
    </row>
    <row r="9" spans="1:9" x14ac:dyDescent="0.25">
      <c r="A9">
        <v>3</v>
      </c>
      <c r="B9">
        <f ca="1">COUNTIF(INDIRECT("'Processed Data'!B" &amp; $B$4):INDIRECT("'Processed Data'!AZ" &amp; $B$4),"="&amp;A9)</f>
        <v>6</v>
      </c>
      <c r="C9">
        <f>($B$1+A9-1)/(A9*($B$2+1)) * C8</f>
        <v>7.8277424692800524E-2</v>
      </c>
      <c r="E9">
        <f ca="1">B9*LN(C9)</f>
        <v>-15.284976213939863</v>
      </c>
      <c r="F9">
        <f ca="1">$B$18*C9</f>
        <v>3.9921486593328268</v>
      </c>
      <c r="G9">
        <f ca="1">((B9-F9)^2/F9)</f>
        <v>1.0098489185251707</v>
      </c>
    </row>
    <row r="10" spans="1:9" x14ac:dyDescent="0.25">
      <c r="A10">
        <v>4</v>
      </c>
      <c r="B10">
        <f ca="1">COUNTIF(INDIRECT("'Processed Data'!B" &amp; $B$4):INDIRECT("'Processed Data'!AZ" &amp; $B$4),"="&amp;A10)</f>
        <v>2</v>
      </c>
      <c r="C10">
        <f>($B$1+A10-1)/(A10*($B$2+1)) * C9</f>
        <v>5.3589707608415096E-2</v>
      </c>
      <c r="E10">
        <f ca="1">B10*LN(C10)</f>
        <v>-5.8527965031501425</v>
      </c>
      <c r="F10">
        <f ca="1">$B$18*C10</f>
        <v>2.7330750880291701</v>
      </c>
      <c r="G10">
        <f ca="1">((B10-F10)^2/F10)</f>
        <v>0.19662799863888694</v>
      </c>
    </row>
    <row r="11" spans="1:9" x14ac:dyDescent="0.25">
      <c r="A11">
        <v>5</v>
      </c>
      <c r="B11">
        <f ca="1">COUNTIF(INDIRECT("'Processed Data'!B" &amp; $B$4):INDIRECT("'Processed Data'!AZ" &amp; $B$4),"="&amp;A11)</f>
        <v>2</v>
      </c>
      <c r="C11">
        <f>($B$1+A11-1)/(A11*($B$2+1)) * C10</f>
        <v>3.7483705073965708E-2</v>
      </c>
      <c r="E11">
        <f ca="1">B11*LN(C11)</f>
        <v>-6.5676979436055927</v>
      </c>
      <c r="F11">
        <f ca="1">$B$18*C11</f>
        <v>1.9116689587722511</v>
      </c>
      <c r="G11">
        <f ca="1">((B11-F11)^2/F11)</f>
        <v>4.0814455915993281E-3</v>
      </c>
    </row>
    <row r="12" spans="1:9" x14ac:dyDescent="0.25">
      <c r="A12">
        <v>6</v>
      </c>
      <c r="B12">
        <f ca="1">COUNTIF(INDIRECT("'Processed Data'!B" &amp; $B$4):INDIRECT("'Processed Data'!AZ" &amp; $B$4),"="&amp;A12)</f>
        <v>1</v>
      </c>
      <c r="C12">
        <f>($B$1+A12-1)/(A12*($B$2+1)) * C11</f>
        <v>2.6589200244823728E-2</v>
      </c>
      <c r="E12">
        <f ca="1">B12*LN(C12)</f>
        <v>-3.6272501514708622</v>
      </c>
      <c r="F12">
        <f ca="1">$B$18*C12</f>
        <v>1.3560492124860102</v>
      </c>
      <c r="G12">
        <f ca="1">((B12-F12)^2/F12)</f>
        <v>9.3485575998751499E-2</v>
      </c>
    </row>
    <row r="13" spans="1:9" x14ac:dyDescent="0.25">
      <c r="A13">
        <v>7</v>
      </c>
      <c r="B13">
        <f ca="1">COUNTIF(INDIRECT("'Processed Data'!B" &amp; $B$4):INDIRECT("'Processed Data'!AZ" &amp; $B$4),"="&amp;A13)</f>
        <v>0</v>
      </c>
      <c r="C13">
        <f>($B$1+A13-1)/(A13*($B$2+1)) * C12</f>
        <v>1.9049099712962231E-2</v>
      </c>
      <c r="E13">
        <f ca="1">B13*LN(C13)</f>
        <v>0</v>
      </c>
      <c r="F13">
        <f ca="1">$B$18*C13</f>
        <v>0.9715040853610738</v>
      </c>
      <c r="G13">
        <f ca="1">((B13-F13)^2/F13)</f>
        <v>0.9715040853610738</v>
      </c>
    </row>
    <row r="14" spans="1:9" x14ac:dyDescent="0.25">
      <c r="A14">
        <v>8</v>
      </c>
      <c r="B14">
        <f ca="1">COUNTIF(INDIRECT("'Processed Data'!B" &amp; $B$4):INDIRECT("'Processed Data'!AZ" &amp; $B$4),"="&amp;A14)</f>
        <v>0</v>
      </c>
      <c r="C14">
        <f>($B$1+A14-1)/(A14*($B$2+1)) * C13</f>
        <v>1.3748194109056358E-2</v>
      </c>
      <c r="E14">
        <f ca="1">B14*LN(C14)</f>
        <v>0</v>
      </c>
      <c r="F14">
        <f ca="1">$B$18*C14</f>
        <v>0.70115789956187424</v>
      </c>
      <c r="G14">
        <f ca="1">((B14-F14)^2/F14)</f>
        <v>0.70115789956187424</v>
      </c>
    </row>
    <row r="15" spans="1:9" x14ac:dyDescent="0.25">
      <c r="A15">
        <v>9</v>
      </c>
      <c r="B15">
        <f ca="1">COUNTIF(INDIRECT("'Processed Data'!B" &amp; $B$4):INDIRECT("'Processed Data'!AZ" &amp; $B$4),"="&amp;A15)</f>
        <v>1</v>
      </c>
      <c r="C15">
        <f>($B$1+A15-1)/(A15*($B$2+1)) * C14</f>
        <v>9.9790935791400498E-3</v>
      </c>
      <c r="E15">
        <f ca="1">B15*LN(C15)</f>
        <v>-4.607263016516951</v>
      </c>
      <c r="F15">
        <f ca="1">$B$18*C15</f>
        <v>0.50893377253614258</v>
      </c>
      <c r="G15">
        <f ca="1">((B15-F15)^2/F15)</f>
        <v>0.47382597258950754</v>
      </c>
    </row>
    <row r="16" spans="1:9" x14ac:dyDescent="0.25">
      <c r="A16" s="2" t="s">
        <v>3891</v>
      </c>
      <c r="B16">
        <f ca="1">COUNTIF(INDIRECT("'Processed Data'!B" &amp; $B$4):INDIRECT("'Processed Data'!AZ" &amp; $B$4),"&gt;="&amp;A15+1)</f>
        <v>2</v>
      </c>
      <c r="C16">
        <f>1-SUM(C6:C15)</f>
        <v>2.760620876169595E-2</v>
      </c>
      <c r="E16">
        <f ca="1">B16*LN(C16)</f>
        <v>-7.179429152847467</v>
      </c>
      <c r="F16">
        <f ca="1">$B$18*C16</f>
        <v>1.4079166468464934</v>
      </c>
      <c r="G16">
        <f ca="1">((B16-F16)^2/F16)</f>
        <v>0.24899392862972677</v>
      </c>
    </row>
    <row r="18" spans="1:12" x14ac:dyDescent="0.25">
      <c r="B18">
        <f ca="1">SUM(B6:B16)</f>
        <v>51</v>
      </c>
    </row>
    <row r="20" spans="1:12" x14ac:dyDescent="0.25">
      <c r="A20" t="s">
        <v>3885</v>
      </c>
      <c r="B20">
        <v>0.6088794637647118</v>
      </c>
    </row>
    <row r="21" spans="1:12" x14ac:dyDescent="0.25">
      <c r="A21" t="s">
        <v>3886</v>
      </c>
      <c r="B21">
        <v>0.31784419683505577</v>
      </c>
      <c r="E21" t="s">
        <v>3892</v>
      </c>
      <c r="F21">
        <f>B20/B21</f>
        <v>1.9156538638353302</v>
      </c>
    </row>
    <row r="22" spans="1:12" x14ac:dyDescent="0.25">
      <c r="A22" t="s">
        <v>3888</v>
      </c>
      <c r="B22">
        <v>1.0000000000000286E-4</v>
      </c>
      <c r="E22" t="s">
        <v>3887</v>
      </c>
      <c r="F22">
        <f ca="1">SUM(E25:E35)</f>
        <v>-89.979970473904984</v>
      </c>
    </row>
    <row r="24" spans="1:12" x14ac:dyDescent="0.25">
      <c r="A24" t="s">
        <v>3878</v>
      </c>
      <c r="B24" t="s">
        <v>3879</v>
      </c>
      <c r="C24" t="s">
        <v>3880</v>
      </c>
      <c r="D24" t="s">
        <v>3889</v>
      </c>
      <c r="F24" s="1" t="s">
        <v>3881</v>
      </c>
      <c r="G24" s="1" t="s">
        <v>3882</v>
      </c>
    </row>
    <row r="25" spans="1:12" x14ac:dyDescent="0.25">
      <c r="A25">
        <v>0</v>
      </c>
      <c r="B25">
        <f ca="1">COUNTIF(INDIRECT("'Processed Data'!B" &amp; $B$4):INDIRECT("'Processed Data'!AZ" &amp; $B$4),"="&amp;A25)</f>
        <v>21</v>
      </c>
      <c r="C25">
        <f>(B21/(B21+1))^B20</f>
        <v>0.4206546867257569</v>
      </c>
      <c r="D25">
        <f>B22+(1-B22)*C25</f>
        <v>0.42071262125708431</v>
      </c>
      <c r="E25">
        <f ca="1">B25*LN(D25)</f>
        <v>-18.181911052716266</v>
      </c>
      <c r="F25">
        <f ca="1">$B$37*D25</f>
        <v>21.4563436841113</v>
      </c>
      <c r="G25">
        <f ca="1">((B25-F25)^2/F25)</f>
        <v>9.7057337025452783E-3</v>
      </c>
      <c r="H25" s="1" t="s">
        <v>3882</v>
      </c>
      <c r="I25">
        <f ca="1">SUM(G25:G35)</f>
        <v>4.0111294667116129</v>
      </c>
      <c r="K25" t="s">
        <v>3890</v>
      </c>
      <c r="L25">
        <f ca="1">ABS(2*(F22-F3))</f>
        <v>2.1688430234689804E-4</v>
      </c>
    </row>
    <row r="26" spans="1:12" x14ac:dyDescent="0.25">
      <c r="A26">
        <v>1</v>
      </c>
      <c r="B26">
        <f ca="1">COUNTIF(INDIRECT("'Processed Data'!B" &amp; $B$4):INDIRECT("'Processed Data'!AZ" &amp; $B$4),"="&amp;A26)</f>
        <v>11</v>
      </c>
      <c r="C26">
        <f>($B$20+A26-1)/(A26*($B$21+1)) * C25</f>
        <v>0.19435377922428965</v>
      </c>
      <c r="D26">
        <f>(1-$B$22)*C26</f>
        <v>0.19433434384636722</v>
      </c>
      <c r="E26">
        <f t="shared" ref="E26:E35" ca="1" si="0">B26*LN(D26)</f>
        <v>-18.019926995595036</v>
      </c>
      <c r="F26">
        <f ca="1">$B$37*D26</f>
        <v>9.9110515361647273</v>
      </c>
      <c r="G26">
        <f ca="1">((B26-F26)^2/F26)</f>
        <v>0.11964510047821543</v>
      </c>
      <c r="H26" s="1" t="s">
        <v>3883</v>
      </c>
      <c r="I26">
        <f>COUNT(A25:A37)-4</f>
        <v>6</v>
      </c>
      <c r="K26" t="s">
        <v>3883</v>
      </c>
      <c r="L26">
        <v>1</v>
      </c>
    </row>
    <row r="27" spans="1:12" x14ac:dyDescent="0.25">
      <c r="A27">
        <v>2</v>
      </c>
      <c r="B27">
        <f ca="1">COUNTIF(INDIRECT("'Processed Data'!B" &amp; $B$4):INDIRECT("'Processed Data'!AZ" &amp; $B$4),"="&amp;A27)</f>
        <v>5</v>
      </c>
      <c r="C27">
        <f>($B$20+A27-1)/(A27*($B$21+1)) * C26</f>
        <v>0.11863762228114039</v>
      </c>
      <c r="D27">
        <f>(1-$B$22)*C27</f>
        <v>0.11862575851891227</v>
      </c>
      <c r="E27">
        <f t="shared" ca="1" si="0"/>
        <v>-10.658908139070038</v>
      </c>
      <c r="F27">
        <f ca="1">$B$37*D27</f>
        <v>6.049913684464526</v>
      </c>
      <c r="G27">
        <f ca="1">((B27-F27)^2/F27)</f>
        <v>0.18220404493645961</v>
      </c>
      <c r="H27" s="1" t="s">
        <v>3884</v>
      </c>
      <c r="I27">
        <f ca="1">_xlfn.CHISQ.DIST.RT(I25,I26)</f>
        <v>0.67517021053477355</v>
      </c>
      <c r="K27" t="s">
        <v>3884</v>
      </c>
      <c r="L27">
        <f ca="1">_xlfn.CHISQ.DIST.RT(L25,L26)</f>
        <v>0.98824998494674143</v>
      </c>
    </row>
    <row r="28" spans="1:12" x14ac:dyDescent="0.25">
      <c r="A28">
        <v>3</v>
      </c>
      <c r="B28">
        <f ca="1">COUNTIF(INDIRECT("'Processed Data'!B" &amp; $B$4):INDIRECT("'Processed Data'!AZ" &amp; $B$4),"="&amp;A28)</f>
        <v>6</v>
      </c>
      <c r="C28">
        <f>($B$20+A28-1)/(A28*($B$21+1)) * C27</f>
        <v>7.8287265708259612E-2</v>
      </c>
      <c r="D28">
        <f>(1-$B$22)*C28</f>
        <v>7.8279436981688794E-2</v>
      </c>
      <c r="E28">
        <f t="shared" ca="1" si="0"/>
        <v>-15.284821973069151</v>
      </c>
      <c r="F28">
        <f ca="1">$B$37*D28</f>
        <v>3.9922512860661286</v>
      </c>
      <c r="G28">
        <f ca="1">((B28-F28)^2/F28)</f>
        <v>1.0097197319147768</v>
      </c>
    </row>
    <row r="29" spans="1:12" x14ac:dyDescent="0.25">
      <c r="A29">
        <v>4</v>
      </c>
      <c r="B29">
        <f ca="1">COUNTIF(INDIRECT("'Processed Data'!B" &amp; $B$4):INDIRECT("'Processed Data'!AZ" &amp; $B$4),"="&amp;A29)</f>
        <v>2</v>
      </c>
      <c r="C29">
        <f>($B$20+A29-1)/(A29*($B$21+1)) * C28</f>
        <v>5.3596871725685384E-2</v>
      </c>
      <c r="D29">
        <f>(1-$B$22)*C29</f>
        <v>5.3591512038512819E-2</v>
      </c>
      <c r="E29">
        <f t="shared" ca="1" si="0"/>
        <v>-5.8527291618713688</v>
      </c>
      <c r="F29">
        <f ca="1">$B$37*D29</f>
        <v>2.7331671139641536</v>
      </c>
      <c r="G29">
        <f ca="1">((B29-F29)^2/F29)</f>
        <v>0.19667074664120815</v>
      </c>
    </row>
    <row r="30" spans="1:12" x14ac:dyDescent="0.25">
      <c r="A30">
        <v>5</v>
      </c>
      <c r="B30">
        <f ca="1">COUNTIF(INDIRECT("'Processed Data'!B" &amp; $B$4):INDIRECT("'Processed Data'!AZ" &amp; $B$4),"="&amp;A30)</f>
        <v>2</v>
      </c>
      <c r="C30">
        <f>($B$20+A30-1)/(A30*($B$21+1)) * C29</f>
        <v>3.7488729246111421E-2</v>
      </c>
      <c r="D30">
        <f>(1-$B$22)*C30</f>
        <v>3.7484980373186809E-2</v>
      </c>
      <c r="E30">
        <f t="shared" ca="1" si="0"/>
        <v>-6.5676298992367403</v>
      </c>
      <c r="F30">
        <f ca="1">$B$37*D30</f>
        <v>1.9117339990325273</v>
      </c>
      <c r="G30">
        <f ca="1">((B30-F30)^2/F30)</f>
        <v>4.0752986193333569E-3</v>
      </c>
    </row>
    <row r="31" spans="1:12" x14ac:dyDescent="0.25">
      <c r="A31">
        <v>6</v>
      </c>
      <c r="B31">
        <f ca="1">COUNTIF(INDIRECT("'Processed Data'!B" &amp; $B$4):INDIRECT("'Processed Data'!AZ" &amp; $B$4),"="&amp;A31)</f>
        <v>1</v>
      </c>
      <c r="C31">
        <f>($B$20+A31-1)/(A31*($B$21+1)) * C30</f>
        <v>2.6592643259870336E-2</v>
      </c>
      <c r="D31">
        <f>(1-$B$22)*C31</f>
        <v>2.6589983995544349E-2</v>
      </c>
      <c r="E31">
        <f t="shared" ca="1" si="0"/>
        <v>-3.6272206756249319</v>
      </c>
      <c r="F31">
        <f ca="1">$B$37*D31</f>
        <v>1.3560891837727618</v>
      </c>
      <c r="G31">
        <f ca="1">((B31-F31)^2/F31)</f>
        <v>9.3503811045217614E-2</v>
      </c>
    </row>
    <row r="32" spans="1:12" x14ac:dyDescent="0.25">
      <c r="A32">
        <v>7</v>
      </c>
      <c r="B32">
        <f ca="1">COUNTIF(INDIRECT("'Processed Data'!B" &amp; $B$4):INDIRECT("'Processed Data'!AZ" &amp; $B$4),"="&amp;A32)</f>
        <v>0</v>
      </c>
      <c r="C32">
        <f>($B$20+A32-1)/(A32*($B$21+1)) * C31</f>
        <v>1.9051414678333295E-2</v>
      </c>
      <c r="D32">
        <f>(1-$B$22)*C32</f>
        <v>1.9049509536865461E-2</v>
      </c>
      <c r="E32">
        <f t="shared" ca="1" si="0"/>
        <v>0</v>
      </c>
      <c r="F32">
        <f ca="1">$B$37*D32</f>
        <v>0.97152498638013851</v>
      </c>
      <c r="G32">
        <f ca="1">((B32-F32)^2/F32)</f>
        <v>0.97152498638013851</v>
      </c>
    </row>
    <row r="33" spans="1:7" x14ac:dyDescent="0.25">
      <c r="A33">
        <v>8</v>
      </c>
      <c r="B33">
        <f ca="1">COUNTIF(INDIRECT("'Processed Data'!B" &amp; $B$4):INDIRECT("'Processed Data'!AZ" &amp; $B$4),"="&amp;A33)</f>
        <v>0</v>
      </c>
      <c r="C33">
        <f>($B$20+A33-1)/(A33*($B$21+1)) * C32</f>
        <v>1.3749720779756494E-2</v>
      </c>
      <c r="D33">
        <f>(1-$B$22)*C33</f>
        <v>1.3748345807678518E-2</v>
      </c>
      <c r="E33">
        <f t="shared" ca="1" si="0"/>
        <v>0</v>
      </c>
      <c r="F33">
        <f ca="1">$B$37*D33</f>
        <v>0.70116563619160444</v>
      </c>
      <c r="G33">
        <f ca="1">((B33-F33)^2/F33)</f>
        <v>0.70116563619160444</v>
      </c>
    </row>
    <row r="34" spans="1:7" x14ac:dyDescent="0.25">
      <c r="A34">
        <v>9</v>
      </c>
      <c r="B34">
        <f ca="1">COUNTIF(INDIRECT("'Processed Data'!B" &amp; $B$4):INDIRECT("'Processed Data'!AZ" &amp; $B$4),"="&amp;A34)</f>
        <v>1</v>
      </c>
      <c r="C34">
        <f>($B$20+A34-1)/(A34*($B$21+1)) * C33</f>
        <v>9.9800778285915829E-3</v>
      </c>
      <c r="D34">
        <f>(1-$B$22)*C34</f>
        <v>9.9790798208087231E-3</v>
      </c>
      <c r="E34">
        <f t="shared" ca="1" si="0"/>
        <v>-4.6072643952334351</v>
      </c>
      <c r="F34">
        <f ca="1">$B$37*D34</f>
        <v>0.50893307086124484</v>
      </c>
      <c r="G34">
        <f ca="1">((B34-F34)^2/F34)</f>
        <v>0.47382797994574272</v>
      </c>
    </row>
    <row r="35" spans="1:7" x14ac:dyDescent="0.25">
      <c r="A35" s="2" t="s">
        <v>3891</v>
      </c>
      <c r="B35">
        <f ca="1">COUNTIF(INDIRECT("'Processed Data'!B" &amp; $B$4):INDIRECT("'Processed Data'!AZ" &amp; $B$4),"&gt;="&amp;A34+1)</f>
        <v>2</v>
      </c>
      <c r="C35">
        <f>1-SUM(C25:C34)</f>
        <v>2.7607188542205008E-2</v>
      </c>
      <c r="D35">
        <f>(1-$B$22)*C35</f>
        <v>2.7604427823350788E-2</v>
      </c>
      <c r="E35">
        <f t="shared" ca="1" si="0"/>
        <v>-7.1795581814880292</v>
      </c>
      <c r="F35">
        <f ca="1">$B$37*D35</f>
        <v>1.4078258189908901</v>
      </c>
      <c r="G35">
        <f ca="1">((B35-F35)^2/F35)</f>
        <v>0.2490863968563708</v>
      </c>
    </row>
    <row r="37" spans="1:7" x14ac:dyDescent="0.25">
      <c r="B37">
        <f ca="1">SUM(B25:B35)</f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37"/>
  <sheetViews>
    <sheetView workbookViewId="0">
      <selection activeCell="B20" sqref="B20:B22"/>
    </sheetView>
  </sheetViews>
  <sheetFormatPr defaultRowHeight="15" x14ac:dyDescent="0.25"/>
  <cols>
    <col min="22" max="22" width="12" bestFit="1" customWidth="1"/>
  </cols>
  <sheetData>
    <row r="1" spans="1:9" x14ac:dyDescent="0.25">
      <c r="A1" t="s">
        <v>3885</v>
      </c>
      <c r="B1">
        <v>1.2660375525295997</v>
      </c>
    </row>
    <row r="2" spans="1:9" x14ac:dyDescent="0.25">
      <c r="A2" t="s">
        <v>3886</v>
      </c>
      <c r="B2">
        <v>0.75078934032600453</v>
      </c>
      <c r="E2" t="s">
        <v>3892</v>
      </c>
      <c r="F2">
        <f>B1/B2</f>
        <v>1.686275343200619</v>
      </c>
    </row>
    <row r="3" spans="1:9" x14ac:dyDescent="0.25">
      <c r="E3" t="s">
        <v>3887</v>
      </c>
      <c r="F3">
        <f ca="1">SUM(E6:E16)</f>
        <v>-90.264149995527916</v>
      </c>
    </row>
    <row r="4" spans="1:9" x14ac:dyDescent="0.25">
      <c r="B4">
        <v>8</v>
      </c>
    </row>
    <row r="5" spans="1:9" x14ac:dyDescent="0.25">
      <c r="A5" t="s">
        <v>3878</v>
      </c>
      <c r="B5" t="s">
        <v>3879</v>
      </c>
      <c r="C5" t="s">
        <v>3880</v>
      </c>
      <c r="F5" s="1" t="s">
        <v>3881</v>
      </c>
      <c r="G5" s="1" t="s">
        <v>3882</v>
      </c>
    </row>
    <row r="6" spans="1:9" x14ac:dyDescent="0.25">
      <c r="A6">
        <v>0</v>
      </c>
      <c r="B6">
        <f ca="1">COUNTIF(INDIRECT("'Processed Data'!B" &amp; $B$4):INDIRECT("'Processed Data'!AZ" &amp; $B$4),"="&amp;A6)</f>
        <v>18</v>
      </c>
      <c r="C6">
        <f>(B2/(B2+1))^B1</f>
        <v>0.34234027389490224</v>
      </c>
      <c r="E6">
        <f ca="1">B6*LN(C6)</f>
        <v>-19.295101505664718</v>
      </c>
      <c r="F6">
        <f ca="1">$B$18*C6</f>
        <v>17.459353968640013</v>
      </c>
      <c r="G6">
        <f ca="1">((B6-F6)^2/F6)</f>
        <v>1.6741634985482381E-2</v>
      </c>
      <c r="H6" s="1" t="s">
        <v>3882</v>
      </c>
      <c r="I6">
        <f ca="1">SUM(G6:G16)</f>
        <v>3.278193757604178</v>
      </c>
    </row>
    <row r="7" spans="1:9" x14ac:dyDescent="0.25">
      <c r="A7">
        <v>1</v>
      </c>
      <c r="B7">
        <f ca="1">COUNTIF(INDIRECT("'Processed Data'!B" &amp; $B$4):INDIRECT("'Processed Data'!AZ" &amp; $B$4),"="&amp;A7)</f>
        <v>12</v>
      </c>
      <c r="C7">
        <f>($B$1+A7-1)/(A7*($B$2+1)) * C6</f>
        <v>0.24755442160363564</v>
      </c>
      <c r="E7">
        <f ca="1">B7*LN(C7)</f>
        <v>-16.753498030528792</v>
      </c>
      <c r="F7">
        <f ca="1">$B$18*C7</f>
        <v>12.625275501785417</v>
      </c>
      <c r="G7">
        <f ca="1">((B7-F7)^2/F7)</f>
        <v>3.0967201711971801E-2</v>
      </c>
      <c r="H7" s="1" t="s">
        <v>3883</v>
      </c>
      <c r="I7">
        <f>COUNT(A6:A16)-3</f>
        <v>7</v>
      </c>
    </row>
    <row r="8" spans="1:9" x14ac:dyDescent="0.25">
      <c r="A8">
        <v>2</v>
      </c>
      <c r="B8">
        <f ca="1">COUNTIF(INDIRECT("'Processed Data'!B" &amp; $B$4):INDIRECT("'Processed Data'!AZ" &amp; $B$4),"="&amp;A8)</f>
        <v>7</v>
      </c>
      <c r="C8">
        <f>($B$1+A8-1)/(A8*($B$2+1)) * C7</f>
        <v>0.16020420125019968</v>
      </c>
      <c r="E8">
        <f ca="1">B8*LN(C8)</f>
        <v>-12.819142137615037</v>
      </c>
      <c r="F8">
        <f ca="1">$B$18*C8</f>
        <v>8.1704142637601844</v>
      </c>
      <c r="G8">
        <f ca="1">((B8-F8)^2/F8)</f>
        <v>0.16766219001762755</v>
      </c>
      <c r="H8" s="1" t="s">
        <v>3884</v>
      </c>
      <c r="I8">
        <f ca="1">_xlfn.CHISQ.DIST.RT(I6,I7)</f>
        <v>0.85813025735442827</v>
      </c>
    </row>
    <row r="9" spans="1:9" x14ac:dyDescent="0.25">
      <c r="A9">
        <v>3</v>
      </c>
      <c r="B9">
        <f ca="1">COUNTIF(INDIRECT("'Processed Data'!B" &amp; $B$4):INDIRECT("'Processed Data'!AZ" &amp; $B$4),"="&amp;A9)</f>
        <v>6</v>
      </c>
      <c r="C9">
        <f>($B$1+A9-1)/(A9*($B$2+1)) * C8</f>
        <v>9.9618483561388652E-2</v>
      </c>
      <c r="E9">
        <f ca="1">B9*LN(C9)</f>
        <v>-13.838445322100693</v>
      </c>
      <c r="F9">
        <f ca="1">$B$18*C9</f>
        <v>5.0805426616308216</v>
      </c>
      <c r="G9">
        <f ca="1">((B9-F9)^2/F9)</f>
        <v>0.16639990122818205</v>
      </c>
    </row>
    <row r="10" spans="1:9" x14ac:dyDescent="0.25">
      <c r="A10">
        <v>4</v>
      </c>
      <c r="B10">
        <f ca="1">COUNTIF(INDIRECT("'Processed Data'!B" &amp; $B$4):INDIRECT("'Processed Data'!AZ" &amp; $B$4),"="&amp;A10)</f>
        <v>3</v>
      </c>
      <c r="C10">
        <f>($B$1+A10-1)/(A10*($B$2+1)) * C9</f>
        <v>6.0683513146105324E-2</v>
      </c>
      <c r="E10">
        <f ca="1">B10*LN(C10)</f>
        <v>-8.4062496897013528</v>
      </c>
      <c r="F10">
        <f ca="1">$B$18*C10</f>
        <v>3.0948591704513717</v>
      </c>
      <c r="G10">
        <f ca="1">((B10-F10)^2/F10)</f>
        <v>2.9074868105904914E-3</v>
      </c>
    </row>
    <row r="11" spans="1:9" x14ac:dyDescent="0.25">
      <c r="A11">
        <v>5</v>
      </c>
      <c r="B11">
        <f ca="1">COUNTIF(INDIRECT("'Processed Data'!B" &amp; $B$4):INDIRECT("'Processed Data'!AZ" &amp; $B$4),"="&amp;A11)</f>
        <v>2</v>
      </c>
      <c r="C11">
        <f>($B$1+A11-1)/(A11*($B$2+1)) * C10</f>
        <v>3.650486688333509E-2</v>
      </c>
      <c r="E11">
        <f ca="1">B11*LN(C11)</f>
        <v>-6.6206193760262542</v>
      </c>
      <c r="F11">
        <f ca="1">$B$18*C11</f>
        <v>1.8617482110500896</v>
      </c>
      <c r="G11">
        <f ca="1">((B11-F11)^2/F11)</f>
        <v>1.0266456567222844E-2</v>
      </c>
    </row>
    <row r="12" spans="1:9" x14ac:dyDescent="0.25">
      <c r="A12">
        <v>6</v>
      </c>
      <c r="B12">
        <f ca="1">COUNTIF(INDIRECT("'Processed Data'!B" &amp; $B$4):INDIRECT("'Processed Data'!AZ" &amp; $B$4),"="&amp;A12)</f>
        <v>2</v>
      </c>
      <c r="C12">
        <f>($B$1+A12-1)/(A12*($B$2+1)) * C11</f>
        <v>2.1775022792336562E-2</v>
      </c>
      <c r="E12">
        <f ca="1">B12*LN(C12)</f>
        <v>-7.6539834190474503</v>
      </c>
      <c r="F12">
        <f ca="1">$B$18*C12</f>
        <v>1.1105261624091647</v>
      </c>
      <c r="G12">
        <f ca="1">((B12-F12)^2/F12)</f>
        <v>0.71242239448211186</v>
      </c>
    </row>
    <row r="13" spans="1:9" x14ac:dyDescent="0.25">
      <c r="A13">
        <v>7</v>
      </c>
      <c r="B13">
        <f ca="1">COUNTIF(INDIRECT("'Processed Data'!B" &amp; $B$4):INDIRECT("'Processed Data'!AZ" &amp; $B$4),"="&amp;A13)</f>
        <v>0</v>
      </c>
      <c r="C13">
        <f>($B$1+A13-1)/(A13*($B$2+1)) * C12</f>
        <v>1.2909942934396219E-2</v>
      </c>
      <c r="E13">
        <f ca="1">B13*LN(C13)</f>
        <v>0</v>
      </c>
      <c r="F13">
        <f ca="1">$B$18*C13</f>
        <v>0.65840708965420713</v>
      </c>
      <c r="G13">
        <f ca="1">((B13-F13)^2/F13)</f>
        <v>0.65840708965420713</v>
      </c>
    </row>
    <row r="14" spans="1:9" x14ac:dyDescent="0.25">
      <c r="A14">
        <v>8</v>
      </c>
      <c r="B14">
        <f ca="1">COUNTIF(INDIRECT("'Processed Data'!B" &amp; $B$4):INDIRECT("'Processed Data'!AZ" &amp; $B$4),"="&amp;A14)</f>
        <v>1</v>
      </c>
      <c r="C14">
        <f>($B$1+A14-1)/(A14*($B$2+1)) * C13</f>
        <v>7.6189972316188749E-3</v>
      </c>
      <c r="E14">
        <f ca="1">B14*LN(C14)</f>
        <v>-4.8771105148436238</v>
      </c>
      <c r="F14">
        <f ca="1">$B$18*C14</f>
        <v>0.38856885881256265</v>
      </c>
      <c r="G14">
        <f ca="1">((B14-F14)^2/F14)</f>
        <v>0.9621152903406196</v>
      </c>
    </row>
    <row r="15" spans="1:9" x14ac:dyDescent="0.25">
      <c r="A15">
        <v>9</v>
      </c>
      <c r="B15">
        <f ca="1">COUNTIF(INDIRECT("'Processed Data'!B" &amp; $B$4):INDIRECT("'Processed Data'!AZ" &amp; $B$4),"="&amp;A15)</f>
        <v>0</v>
      </c>
      <c r="C15">
        <f>($B$1+A15-1)/(A15*($B$2+1)) * C14</f>
        <v>4.4803863818396288E-3</v>
      </c>
      <c r="E15">
        <f ca="1">B15*LN(C15)</f>
        <v>0</v>
      </c>
      <c r="F15">
        <f ca="1">$B$18*C15</f>
        <v>0.22849970547382106</v>
      </c>
      <c r="G15">
        <f ca="1">((B15-F15)^2/F15)</f>
        <v>0.22849970547382106</v>
      </c>
    </row>
    <row r="16" spans="1:9" x14ac:dyDescent="0.25">
      <c r="A16" s="2" t="s">
        <v>3891</v>
      </c>
      <c r="B16">
        <f ca="1">COUNTIF(INDIRECT("'Processed Data'!B" &amp; $B$4):INDIRECT("'Processed Data'!AZ" &amp; $B$4),"&gt;="&amp;A15+1)</f>
        <v>0</v>
      </c>
      <c r="C16">
        <f>1-SUM(C6:C15)</f>
        <v>6.3098903202419843E-3</v>
      </c>
      <c r="E16">
        <f ca="1">B16*LN(C16)</f>
        <v>0</v>
      </c>
      <c r="F16">
        <f ca="1">$B$18*C16</f>
        <v>0.3218044063323412</v>
      </c>
      <c r="G16">
        <f ca="1">((B16-F16)^2/F16)</f>
        <v>0.3218044063323412</v>
      </c>
    </row>
    <row r="18" spans="1:12" x14ac:dyDescent="0.25">
      <c r="B18">
        <f ca="1">SUM(B6:B16)</f>
        <v>51</v>
      </c>
    </row>
    <row r="20" spans="1:12" x14ac:dyDescent="0.25">
      <c r="A20" t="s">
        <v>3885</v>
      </c>
      <c r="B20">
        <v>2.0218807584945502</v>
      </c>
    </row>
    <row r="21" spans="1:12" x14ac:dyDescent="0.25">
      <c r="A21" t="s">
        <v>3886</v>
      </c>
      <c r="B21">
        <v>1.0444576003294037</v>
      </c>
      <c r="E21" t="s">
        <v>3892</v>
      </c>
      <c r="F21">
        <f>B20/B21</f>
        <v>1.9358188957185856</v>
      </c>
    </row>
    <row r="22" spans="1:12" x14ac:dyDescent="0.25">
      <c r="A22" t="s">
        <v>3888</v>
      </c>
      <c r="B22">
        <v>0.12891263034536074</v>
      </c>
      <c r="E22" t="s">
        <v>3887</v>
      </c>
      <c r="F22">
        <f ca="1">SUM(E25:E35)</f>
        <v>-90.132412445332676</v>
      </c>
    </row>
    <row r="24" spans="1:12" x14ac:dyDescent="0.25">
      <c r="A24" t="s">
        <v>3878</v>
      </c>
      <c r="B24" t="s">
        <v>3879</v>
      </c>
      <c r="C24" t="s">
        <v>3880</v>
      </c>
      <c r="D24" t="s">
        <v>3889</v>
      </c>
      <c r="F24" s="1" t="s">
        <v>3881</v>
      </c>
      <c r="G24" s="1" t="s">
        <v>3882</v>
      </c>
    </row>
    <row r="25" spans="1:12" x14ac:dyDescent="0.25">
      <c r="A25">
        <v>0</v>
      </c>
      <c r="B25">
        <f ca="1">COUNTIF(INDIRECT("'Processed Data'!B" &amp; $B$4):INDIRECT("'Processed Data'!AZ" &amp; $B$4),"="&amp;A25)</f>
        <v>18</v>
      </c>
      <c r="C25">
        <f>(B21/(B21+1))^B20</f>
        <v>0.25718348286045423</v>
      </c>
      <c r="D25">
        <f>B22+(1-B22)*C25</f>
        <v>0.35294191394889285</v>
      </c>
      <c r="E25">
        <f ca="1">B25*LN(D25)</f>
        <v>-18.74613213555266</v>
      </c>
      <c r="F25">
        <f ca="1">$B$37*D25</f>
        <v>18.000037611393534</v>
      </c>
      <c r="G25">
        <f ca="1">((B25-F25)^2/F25)</f>
        <v>7.8589664871803165E-11</v>
      </c>
      <c r="H25" s="1" t="s">
        <v>3882</v>
      </c>
      <c r="I25">
        <f ca="1">SUM(G25:G35)</f>
        <v>3.2617141404186003</v>
      </c>
      <c r="K25" t="s">
        <v>3890</v>
      </c>
      <c r="L25">
        <f ca="1">ABS(2*(F22-F3))</f>
        <v>0.26347510039047961</v>
      </c>
    </row>
    <row r="26" spans="1:12" x14ac:dyDescent="0.25">
      <c r="A26">
        <v>1</v>
      </c>
      <c r="B26">
        <f ca="1">COUNTIF(INDIRECT("'Processed Data'!B" &amp; $B$4):INDIRECT("'Processed Data'!AZ" &amp; $B$4),"="&amp;A26)</f>
        <v>12</v>
      </c>
      <c r="C26">
        <f>($B$20+A26-1)/(A26*($B$21+1)) * C25</f>
        <v>0.25434341867221105</v>
      </c>
      <c r="D26">
        <f>(1-$B$22)*C26</f>
        <v>0.221555339560145</v>
      </c>
      <c r="E26">
        <f t="shared" ref="E26:E35" ca="1" si="0">B26*LN(D26)</f>
        <v>-18.084994568413293</v>
      </c>
      <c r="F26">
        <f ca="1">$B$37*D26</f>
        <v>11.299322317567395</v>
      </c>
      <c r="G26">
        <f ca="1">((B26-F26)^2/F26)</f>
        <v>4.3449438900935985E-2</v>
      </c>
      <c r="H26" s="1" t="s">
        <v>3883</v>
      </c>
      <c r="I26">
        <f>COUNT(A25:A37)-4</f>
        <v>6</v>
      </c>
      <c r="K26" t="s">
        <v>3883</v>
      </c>
      <c r="L26">
        <v>1</v>
      </c>
    </row>
    <row r="27" spans="1:12" x14ac:dyDescent="0.25">
      <c r="A27">
        <v>2</v>
      </c>
      <c r="B27">
        <f ca="1">COUNTIF(INDIRECT("'Processed Data'!B" &amp; $B$4):INDIRECT("'Processed Data'!AZ" &amp; $B$4),"="&amp;A27)</f>
        <v>7</v>
      </c>
      <c r="C27">
        <f>($B$20+A27-1)/(A27*($B$21+1)) * C26</f>
        <v>0.18797051179037455</v>
      </c>
      <c r="D27">
        <f>(1-$B$22)*C27</f>
        <v>0.16373873868811373</v>
      </c>
      <c r="E27">
        <f t="shared" ca="1" si="0"/>
        <v>-12.666382247413528</v>
      </c>
      <c r="F27">
        <f ca="1">$B$37*D27</f>
        <v>8.3506756730938001</v>
      </c>
      <c r="G27">
        <f ca="1">((B27-F27)^2/F27)</f>
        <v>0.2184643309481453</v>
      </c>
      <c r="H27" s="1" t="s">
        <v>3884</v>
      </c>
      <c r="I27">
        <f ca="1">_xlfn.CHISQ.DIST.RT(I25,I26)</f>
        <v>0.77535432052259567</v>
      </c>
      <c r="K27" t="s">
        <v>3884</v>
      </c>
      <c r="L27">
        <f ca="1">_xlfn.CHISQ.DIST.RT(L25,L26)</f>
        <v>0.60774270320975787</v>
      </c>
    </row>
    <row r="28" spans="1:12" x14ac:dyDescent="0.25">
      <c r="A28">
        <v>3</v>
      </c>
      <c r="B28">
        <f ca="1">COUNTIF(INDIRECT("'Processed Data'!B" &amp; $B$4):INDIRECT("'Processed Data'!AZ" &amp; $B$4),"="&amp;A28)</f>
        <v>6</v>
      </c>
      <c r="C28">
        <f>($B$20+A28-1)/(A28*($B$21+1)) * C27</f>
        <v>0.12325925865981509</v>
      </c>
      <c r="D28">
        <f>(1-$B$22)*C28</f>
        <v>0.10736958341155914</v>
      </c>
      <c r="E28">
        <f t="shared" ca="1" si="0"/>
        <v>-13.388870072861657</v>
      </c>
      <c r="F28">
        <f ca="1">$B$37*D28</f>
        <v>5.4758487539895162</v>
      </c>
      <c r="G28">
        <f ca="1">((B28-F28)^2/F28)</f>
        <v>5.017204474359898E-2</v>
      </c>
    </row>
    <row r="29" spans="1:12" x14ac:dyDescent="0.25">
      <c r="A29">
        <v>4</v>
      </c>
      <c r="B29">
        <f ca="1">COUNTIF(INDIRECT("'Processed Data'!B" &amp; $B$4):INDIRECT("'Processed Data'!AZ" &amp; $B$4),"="&amp;A29)</f>
        <v>3</v>
      </c>
      <c r="C29">
        <f>($B$20+A29-1)/(A29*($B$21+1)) * C28</f>
        <v>7.5691628340726638E-2</v>
      </c>
      <c r="D29">
        <f>(1-$B$22)*C29</f>
        <v>6.5934021436200113E-2</v>
      </c>
      <c r="E29">
        <f t="shared" ca="1" si="0"/>
        <v>-8.1573021365199629</v>
      </c>
      <c r="F29">
        <f ca="1">$B$37*D29</f>
        <v>3.3626350932462059</v>
      </c>
      <c r="G29">
        <f ca="1">((B29-F29)^2/F29)</f>
        <v>3.9107487790693791E-2</v>
      </c>
    </row>
    <row r="30" spans="1:12" x14ac:dyDescent="0.25">
      <c r="A30">
        <v>5</v>
      </c>
      <c r="B30">
        <f ca="1">COUNTIF(INDIRECT("'Processed Data'!B" &amp; $B$4):INDIRECT("'Processed Data'!AZ" &amp; $B$4),"="&amp;A30)</f>
        <v>2</v>
      </c>
      <c r="C30">
        <f>($B$20+A30-1)/(A30*($B$21+1)) * C29</f>
        <v>4.458942657560646E-2</v>
      </c>
      <c r="D30">
        <f>(1-$B$22)*C30</f>
        <v>3.8841286310153704E-2</v>
      </c>
      <c r="E30">
        <f t="shared" ca="1" si="0"/>
        <v>-6.4965430358526266</v>
      </c>
      <c r="F30">
        <f ca="1">$B$37*D30</f>
        <v>1.9809056018178388</v>
      </c>
      <c r="G30">
        <f ca="1">((B30-F30)^2/F30)</f>
        <v>1.8405523292192101E-4</v>
      </c>
    </row>
    <row r="31" spans="1:12" x14ac:dyDescent="0.25">
      <c r="A31">
        <v>6</v>
      </c>
      <c r="B31">
        <f ca="1">COUNTIF(INDIRECT("'Processed Data'!B" &amp; $B$4):INDIRECT("'Processed Data'!AZ" &amp; $B$4),"="&amp;A31)</f>
        <v>2</v>
      </c>
      <c r="C31">
        <f>($B$20+A31-1)/(A31*($B$21+1)) * C30</f>
        <v>2.5524425684112135E-2</v>
      </c>
      <c r="D31">
        <f>(1-$B$22)*C31</f>
        <v>2.2234004831118558E-2</v>
      </c>
      <c r="E31">
        <f t="shared" ca="1" si="0"/>
        <v>-7.6122648257711267</v>
      </c>
      <c r="F31">
        <f ca="1">$B$37*D31</f>
        <v>1.1339342463870465</v>
      </c>
      <c r="G31">
        <f ca="1">((B31-F31)^2/F31)</f>
        <v>0.66147564726178243</v>
      </c>
    </row>
    <row r="32" spans="1:12" x14ac:dyDescent="0.25">
      <c r="A32">
        <v>7</v>
      </c>
      <c r="B32">
        <f ca="1">COUNTIF(INDIRECT("'Processed Data'!B" &amp; $B$4):INDIRECT("'Processed Data'!AZ" &amp; $B$4),"="&amp;A32)</f>
        <v>0</v>
      </c>
      <c r="C32">
        <f>($B$20+A32-1)/(A32*($B$21+1)) * C31</f>
        <v>1.4307245615380071E-2</v>
      </c>
      <c r="D32">
        <f>(1-$B$22)*C32</f>
        <v>1.2462860950104297E-2</v>
      </c>
      <c r="E32">
        <f t="shared" ca="1" si="0"/>
        <v>0</v>
      </c>
      <c r="F32">
        <f ca="1">$B$37*D32</f>
        <v>0.63560590845531917</v>
      </c>
      <c r="G32">
        <f ca="1">((B32-F32)^2/F32)</f>
        <v>0.63560590845531917</v>
      </c>
    </row>
    <row r="33" spans="1:7" x14ac:dyDescent="0.25">
      <c r="A33">
        <v>8</v>
      </c>
      <c r="B33">
        <f ca="1">COUNTIF(INDIRECT("'Processed Data'!B" &amp; $B$4):INDIRECT("'Processed Data'!AZ" &amp; $B$4),"="&amp;A33)</f>
        <v>1</v>
      </c>
      <c r="C33">
        <f>($B$20+A33-1)/(A33*($B$21+1)) * C32</f>
        <v>7.8919626349585256E-3</v>
      </c>
      <c r="D33">
        <f>(1-$B$22)*C33</f>
        <v>6.874588973098718E-3</v>
      </c>
      <c r="E33">
        <f t="shared" ca="1" si="0"/>
        <v>-4.9799234229478353</v>
      </c>
      <c r="F33">
        <f ca="1">$B$37*D33</f>
        <v>0.3506040376280346</v>
      </c>
      <c r="G33">
        <f ca="1">((B33-F33)^2/F33)</f>
        <v>1.2028244705853051</v>
      </c>
    </row>
    <row r="34" spans="1:7" x14ac:dyDescent="0.25">
      <c r="A34">
        <v>9</v>
      </c>
      <c r="B34">
        <f ca="1">COUNTIF(INDIRECT("'Processed Data'!B" &amp; $B$4):INDIRECT("'Processed Data'!AZ" &amp; $B$4),"="&amp;A34)</f>
        <v>0</v>
      </c>
      <c r="C34">
        <f>($B$20+A34-1)/(A34*($B$21+1)) * C33</f>
        <v>4.2984673655852906E-3</v>
      </c>
      <c r="D34">
        <f>(1-$B$22)*C34</f>
        <v>3.7443406310339977E-3</v>
      </c>
      <c r="E34">
        <f t="shared" ca="1" si="0"/>
        <v>0</v>
      </c>
      <c r="F34">
        <f ca="1">$B$37*D34</f>
        <v>0.19096137218273387</v>
      </c>
      <c r="G34">
        <f ca="1">((B34-F34)^2/F34)</f>
        <v>0.19096137218273387</v>
      </c>
    </row>
    <row r="35" spans="1:7" x14ac:dyDescent="0.25">
      <c r="A35" s="2" t="s">
        <v>3891</v>
      </c>
      <c r="B35">
        <f ca="1">COUNTIF(INDIRECT("'Processed Data'!B" &amp; $B$4):INDIRECT("'Processed Data'!AZ" &amp; $B$4),"&gt;="&amp;A34+1)</f>
        <v>0</v>
      </c>
      <c r="C35">
        <f>1-SUM(C25:C34)</f>
        <v>4.9401718007758832E-3</v>
      </c>
      <c r="D35">
        <f>(1-$B$22)*C35</f>
        <v>4.3033212595798868E-3</v>
      </c>
      <c r="E35">
        <f t="shared" ca="1" si="0"/>
        <v>0</v>
      </c>
      <c r="F35">
        <f ca="1">$B$37*D35</f>
        <v>0.21946938423857423</v>
      </c>
      <c r="G35">
        <f ca="1">((B35-F35)^2/F35)</f>
        <v>0.21946938423857423</v>
      </c>
    </row>
    <row r="37" spans="1:7" x14ac:dyDescent="0.25">
      <c r="B37">
        <f ca="1">SUM(B25:B35)</f>
        <v>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37"/>
  <sheetViews>
    <sheetView workbookViewId="0">
      <selection activeCell="B20" sqref="B20:B22"/>
    </sheetView>
  </sheetViews>
  <sheetFormatPr defaultRowHeight="15" x14ac:dyDescent="0.25"/>
  <cols>
    <col min="22" max="22" width="12" bestFit="1" customWidth="1"/>
  </cols>
  <sheetData>
    <row r="1" spans="1:9" x14ac:dyDescent="0.25">
      <c r="A1" t="s">
        <v>3885</v>
      </c>
      <c r="B1">
        <v>0.70463174071003565</v>
      </c>
    </row>
    <row r="2" spans="1:9" x14ac:dyDescent="0.25">
      <c r="A2" t="s">
        <v>3886</v>
      </c>
      <c r="B2">
        <v>0.44818413690228581</v>
      </c>
      <c r="E2" t="s">
        <v>3892</v>
      </c>
      <c r="F2">
        <f>B1/B2</f>
        <v>1.5721925045813505</v>
      </c>
    </row>
    <row r="3" spans="1:9" x14ac:dyDescent="0.25">
      <c r="E3" t="s">
        <v>3887</v>
      </c>
      <c r="F3">
        <f ca="1">SUM(E6:E16)</f>
        <v>-83.203049035931784</v>
      </c>
    </row>
    <row r="4" spans="1:9" x14ac:dyDescent="0.25">
      <c r="B4">
        <v>9</v>
      </c>
    </row>
    <row r="5" spans="1:9" x14ac:dyDescent="0.25">
      <c r="A5" t="s">
        <v>3878</v>
      </c>
      <c r="B5" t="s">
        <v>3879</v>
      </c>
      <c r="C5" t="s">
        <v>3880</v>
      </c>
      <c r="F5" s="1" t="s">
        <v>3881</v>
      </c>
      <c r="G5" s="1" t="s">
        <v>3882</v>
      </c>
    </row>
    <row r="6" spans="1:9" x14ac:dyDescent="0.25">
      <c r="A6">
        <v>0</v>
      </c>
      <c r="B6">
        <f ca="1">COUNTIF(INDIRECT("'Processed Data'!B" &amp; $B$4):INDIRECT("'Processed Data'!AZ" &amp; $B$4),"="&amp;A6)</f>
        <v>20</v>
      </c>
      <c r="C6">
        <f>(B2/(B2+1))^B1</f>
        <v>0.43760636399815328</v>
      </c>
      <c r="E6">
        <f ca="1">B6*LN(C6)</f>
        <v>-16.528709700454492</v>
      </c>
      <c r="F6">
        <f ca="1">$B$18*C6</f>
        <v>22.317924563905816</v>
      </c>
      <c r="G6">
        <f ca="1">((B6-F6)^2/F6)</f>
        <v>0.24073807887348145</v>
      </c>
      <c r="H6" s="1" t="s">
        <v>3882</v>
      </c>
      <c r="I6">
        <f ca="1">SUM(G6:G16)</f>
        <v>10.155835410499478</v>
      </c>
    </row>
    <row r="7" spans="1:9" x14ac:dyDescent="0.25">
      <c r="A7">
        <v>1</v>
      </c>
      <c r="B7">
        <f ca="1">COUNTIF(INDIRECT("'Processed Data'!B" &amp; $B$4):INDIRECT("'Processed Data'!AZ" &amp; $B$4),"="&amp;A7)</f>
        <v>17</v>
      </c>
      <c r="C7">
        <f>($B$1+A7-1)/(A7*($B$2+1)) * C6</f>
        <v>0.21292273969343564</v>
      </c>
      <c r="E7">
        <f ca="1">B7*LN(C7)</f>
        <v>-26.296040359790688</v>
      </c>
      <c r="F7">
        <f ca="1">$B$18*C7</f>
        <v>10.859059724365217</v>
      </c>
      <c r="G7">
        <f ca="1">((B7-F7)^2/F7)</f>
        <v>3.4727820295801775</v>
      </c>
      <c r="H7" s="1" t="s">
        <v>3883</v>
      </c>
      <c r="I7">
        <f>COUNT(A6:A16)-3</f>
        <v>7</v>
      </c>
    </row>
    <row r="8" spans="1:9" x14ac:dyDescent="0.25">
      <c r="A8">
        <v>2</v>
      </c>
      <c r="B8">
        <f ca="1">COUNTIF(INDIRECT("'Processed Data'!B" &amp; $B$4):INDIRECT("'Processed Data'!AZ" &amp; $B$4),"="&amp;A8)</f>
        <v>6</v>
      </c>
      <c r="C8">
        <f>($B$1+A8-1)/(A8*($B$2+1)) * C7</f>
        <v>0.12531378129052825</v>
      </c>
      <c r="E8">
        <f ca="1">B8*LN(C8)</f>
        <v>-12.461606620627206</v>
      </c>
      <c r="F8">
        <f ca="1">$B$18*C8</f>
        <v>6.3910028458169412</v>
      </c>
      <c r="G8">
        <f ca="1">((B8-F8)^2/F8)</f>
        <v>2.3921633134150817E-2</v>
      </c>
      <c r="H8" s="1" t="s">
        <v>3884</v>
      </c>
      <c r="I8">
        <f ca="1">_xlfn.CHISQ.DIST.RT(I6,I7)</f>
        <v>0.17991308600341466</v>
      </c>
    </row>
    <row r="9" spans="1:9" x14ac:dyDescent="0.25">
      <c r="A9">
        <v>3</v>
      </c>
      <c r="B9">
        <f ca="1">COUNTIF(INDIRECT("'Processed Data'!B" &amp; $B$4):INDIRECT("'Processed Data'!AZ" &amp; $B$4),"="&amp;A9)</f>
        <v>2</v>
      </c>
      <c r="C9">
        <f>($B$1+A9-1)/(A9*($B$2+1)) * C8</f>
        <v>7.801209385608833E-2</v>
      </c>
      <c r="E9">
        <f ca="1">B9*LN(C9)</f>
        <v>-5.1017828297488741</v>
      </c>
      <c r="F9">
        <f ca="1">$B$18*C9</f>
        <v>3.9786167866605049</v>
      </c>
      <c r="G9">
        <f ca="1">((B9-F9)^2/F9)</f>
        <v>0.98399132120004351</v>
      </c>
    </row>
    <row r="10" spans="1:9" x14ac:dyDescent="0.25">
      <c r="A10">
        <v>4</v>
      </c>
      <c r="B10">
        <f ca="1">COUNTIF(INDIRECT("'Processed Data'!B" &amp; $B$4):INDIRECT("'Processed Data'!AZ" &amp; $B$4),"="&amp;A10)</f>
        <v>2</v>
      </c>
      <c r="C10">
        <f>($B$1+A10-1)/(A10*($B$2+1)) * C9</f>
        <v>4.9891113929183897E-2</v>
      </c>
      <c r="E10">
        <f ca="1">B10*LN(C10)</f>
        <v>-5.9958247393076451</v>
      </c>
      <c r="F10">
        <f ca="1">$B$18*C10</f>
        <v>2.5444468103883788</v>
      </c>
      <c r="G10">
        <f ca="1">((B10-F10)^2/F10)</f>
        <v>0.11649775036831447</v>
      </c>
    </row>
    <row r="11" spans="1:9" x14ac:dyDescent="0.25">
      <c r="A11">
        <v>5</v>
      </c>
      <c r="B11">
        <f ca="1">COUNTIF(INDIRECT("'Processed Data'!B" &amp; $B$4):INDIRECT("'Processed Data'!AZ" &amp; $B$4),"="&amp;A11)</f>
        <v>0</v>
      </c>
      <c r="C11">
        <f>($B$1+A11-1)/(A11*($B$2+1)) * C10</f>
        <v>3.2415673143981756E-2</v>
      </c>
      <c r="E11">
        <f ca="1">B11*LN(C11)</f>
        <v>0</v>
      </c>
      <c r="F11">
        <f ca="1">$B$18*C11</f>
        <v>1.6531993303430697</v>
      </c>
      <c r="G11">
        <f ca="1">((B11-F11)^2/F11)</f>
        <v>1.6531993303430697</v>
      </c>
    </row>
    <row r="12" spans="1:9" x14ac:dyDescent="0.25">
      <c r="A12">
        <v>6</v>
      </c>
      <c r="B12">
        <f ca="1">COUNTIF(INDIRECT("'Processed Data'!B" &amp; $B$4):INDIRECT("'Processed Data'!AZ" &amp; $B$4),"="&amp;A12)</f>
        <v>1</v>
      </c>
      <c r="C12">
        <f>($B$1+A12-1)/(A12*($B$2+1)) * C11</f>
        <v>2.1281763969277778E-2</v>
      </c>
      <c r="E12">
        <f ca="1">B12*LN(C12)</f>
        <v>-3.8499047246510241</v>
      </c>
      <c r="F12">
        <f ca="1">$B$18*C12</f>
        <v>1.0853699624331667</v>
      </c>
      <c r="G12">
        <f ca="1">((B12-F12)^2/F12)</f>
        <v>6.7147891853410972E-3</v>
      </c>
    </row>
    <row r="13" spans="1:9" x14ac:dyDescent="0.25">
      <c r="A13">
        <v>7</v>
      </c>
      <c r="B13">
        <f ca="1">COUNTIF(INDIRECT("'Processed Data'!B" &amp; $B$4):INDIRECT("'Processed Data'!AZ" &amp; $B$4),"="&amp;A13)</f>
        <v>1</v>
      </c>
      <c r="C13">
        <f>($B$1+A13-1)/(A13*($B$2+1)) * C12</f>
        <v>1.4075399329489167E-2</v>
      </c>
      <c r="E13">
        <f ca="1">B13*LN(C13)</f>
        <v>-4.2633267338143241</v>
      </c>
      <c r="F13">
        <f ca="1">$B$18*C13</f>
        <v>0.71784536580394753</v>
      </c>
      <c r="G13">
        <f ca="1">((B13-F13)^2/F13)</f>
        <v>0.11090304596331545</v>
      </c>
    </row>
    <row r="14" spans="1:9" x14ac:dyDescent="0.25">
      <c r="A14">
        <v>8</v>
      </c>
      <c r="B14">
        <f ca="1">COUNTIF(INDIRECT("'Processed Data'!B" &amp; $B$4):INDIRECT("'Processed Data'!AZ" &amp; $B$4),"="&amp;A14)</f>
        <v>0</v>
      </c>
      <c r="C14">
        <f>($B$1+A14-1)/(A14*($B$2+1)) * C13</f>
        <v>9.3604954709972273E-3</v>
      </c>
      <c r="E14">
        <f ca="1">B14*LN(C14)</f>
        <v>0</v>
      </c>
      <c r="F14">
        <f ca="1">$B$18*C14</f>
        <v>0.47738526902085859</v>
      </c>
      <c r="G14">
        <f ca="1">((B14-F14)^2/F14)</f>
        <v>0.47738526902085859</v>
      </c>
    </row>
    <row r="15" spans="1:9" x14ac:dyDescent="0.25">
      <c r="A15">
        <v>9</v>
      </c>
      <c r="B15">
        <f ca="1">COUNTIF(INDIRECT("'Processed Data'!B" &amp; $B$4):INDIRECT("'Processed Data'!AZ" &amp; $B$4),"="&amp;A15)</f>
        <v>0</v>
      </c>
      <c r="C15">
        <f>($B$1+A15-1)/(A15*($B$2+1)) * C14</f>
        <v>6.2514814172658952E-3</v>
      </c>
      <c r="E15">
        <f ca="1">B15*LN(C15)</f>
        <v>0</v>
      </c>
      <c r="F15">
        <f ca="1">$B$18*C15</f>
        <v>0.31882555228056064</v>
      </c>
      <c r="G15">
        <f ca="1">((B15-F15)^2/F15)</f>
        <v>0.31882555228056064</v>
      </c>
    </row>
    <row r="16" spans="1:9" x14ac:dyDescent="0.25">
      <c r="A16" s="2" t="s">
        <v>3891</v>
      </c>
      <c r="B16">
        <f ca="1">COUNTIF(INDIRECT("'Processed Data'!B" &amp; $B$4):INDIRECT("'Processed Data'!AZ" &amp; $B$4),"&gt;="&amp;A15+1)</f>
        <v>2</v>
      </c>
      <c r="C16">
        <f>1-SUM(C6:C15)</f>
        <v>1.2869093901598627E-2</v>
      </c>
      <c r="E16">
        <f ca="1">B16*LN(C16)</f>
        <v>-8.7058533275375289</v>
      </c>
      <c r="F16">
        <f ca="1">$B$18*C16</f>
        <v>0.65632378898152999</v>
      </c>
      <c r="G16">
        <f ca="1">((B16-F16)^2/F16)</f>
        <v>2.7508766105501641</v>
      </c>
    </row>
    <row r="18" spans="1:12" x14ac:dyDescent="0.25">
      <c r="B18">
        <f ca="1">SUM(B6:B16)</f>
        <v>51</v>
      </c>
    </row>
    <row r="20" spans="1:12" x14ac:dyDescent="0.25">
      <c r="A20" t="s">
        <v>3885</v>
      </c>
      <c r="B20">
        <v>0.70476301032168809</v>
      </c>
    </row>
    <row r="21" spans="1:12" x14ac:dyDescent="0.25">
      <c r="A21" t="s">
        <v>3886</v>
      </c>
      <c r="B21">
        <v>0.44822665119765104</v>
      </c>
      <c r="E21" t="s">
        <v>3892</v>
      </c>
      <c r="F21">
        <f>B20/B21</f>
        <v>1.5723362464917647</v>
      </c>
    </row>
    <row r="22" spans="1:12" x14ac:dyDescent="0.25">
      <c r="A22" t="s">
        <v>3888</v>
      </c>
      <c r="B22">
        <v>1.0000000000000286E-4</v>
      </c>
      <c r="E22" t="s">
        <v>3887</v>
      </c>
      <c r="F22">
        <f ca="1">SUM(E25:E35)</f>
        <v>-83.203578811618115</v>
      </c>
    </row>
    <row r="24" spans="1:12" x14ac:dyDescent="0.25">
      <c r="A24" t="s">
        <v>3878</v>
      </c>
      <c r="B24" t="s">
        <v>3879</v>
      </c>
      <c r="C24" t="s">
        <v>3880</v>
      </c>
      <c r="D24" t="s">
        <v>3889</v>
      </c>
      <c r="F24" s="1" t="s">
        <v>3881</v>
      </c>
      <c r="G24" s="1" t="s">
        <v>3882</v>
      </c>
    </row>
    <row r="25" spans="1:12" x14ac:dyDescent="0.25">
      <c r="A25">
        <v>0</v>
      </c>
      <c r="B25">
        <f ca="1">COUNTIF(INDIRECT("'Processed Data'!B" &amp; $B$4):INDIRECT("'Processed Data'!AZ" &amp; $B$4),"="&amp;A25)</f>
        <v>20</v>
      </c>
      <c r="C25">
        <f>(B21/(B21+1))^B20</f>
        <v>0.43755919233605628</v>
      </c>
      <c r="D25">
        <f>B22+(1-B22)*C25</f>
        <v>0.43761543641682266</v>
      </c>
      <c r="E25">
        <f ca="1">B25*LN(D25)</f>
        <v>-16.528295066419311</v>
      </c>
      <c r="F25">
        <f ca="1">$B$37*D25</f>
        <v>22.318387257257957</v>
      </c>
      <c r="G25">
        <f ca="1">((B25-F25)^2/F25)</f>
        <v>0.24082920565275806</v>
      </c>
      <c r="H25" s="1" t="s">
        <v>3882</v>
      </c>
      <c r="I25">
        <f ca="1">SUM(G25:G35)</f>
        <v>10.157237344368923</v>
      </c>
      <c r="K25" t="s">
        <v>3890</v>
      </c>
      <c r="L25">
        <f ca="1">ABS(2*(F22-F3))</f>
        <v>1.0595513726627814E-3</v>
      </c>
    </row>
    <row r="26" spans="1:12" x14ac:dyDescent="0.25">
      <c r="A26">
        <v>1</v>
      </c>
      <c r="B26">
        <f ca="1">COUNTIF(INDIRECT("'Processed Data'!B" &amp; $B$4):INDIRECT("'Processed Data'!AZ" &amp; $B$4),"="&amp;A26)</f>
        <v>17</v>
      </c>
      <c r="C26">
        <f>($B$20+A26-1)/(A26*($B$21+1)) * C25</f>
        <v>0.21293319890893181</v>
      </c>
      <c r="D26">
        <f>(1-$B$22)*C26</f>
        <v>0.21291190558904091</v>
      </c>
      <c r="E26">
        <f t="shared" ref="E26:E35" ca="1" si="0">B26*LN(D26)</f>
        <v>-26.296905389335798</v>
      </c>
      <c r="F26">
        <f ca="1">$B$37*D26</f>
        <v>10.858507185041086</v>
      </c>
      <c r="G26">
        <f ca="1">((B26-F26)^2/F26)</f>
        <v>3.4735837397752989</v>
      </c>
      <c r="H26" s="1" t="s">
        <v>3883</v>
      </c>
      <c r="I26">
        <f>COUNT(A25:A37)-4</f>
        <v>6</v>
      </c>
      <c r="K26" t="s">
        <v>3883</v>
      </c>
      <c r="L26">
        <v>1</v>
      </c>
    </row>
    <row r="27" spans="1:12" x14ac:dyDescent="0.25">
      <c r="A27">
        <v>2</v>
      </c>
      <c r="B27">
        <f ca="1">COUNTIF(INDIRECT("'Processed Data'!B" &amp; $B$4):INDIRECT("'Processed Data'!AZ" &amp; $B$4),"="&amp;A27)</f>
        <v>6</v>
      </c>
      <c r="C27">
        <f>($B$20+A27-1)/(A27*($B$21+1)) * C26</f>
        <v>0.12532590836842564</v>
      </c>
      <c r="D27">
        <f>(1-$B$22)*C27</f>
        <v>0.1253133757775888</v>
      </c>
      <c r="E27">
        <f t="shared" ca="1" si="0"/>
        <v>-12.46162603654099</v>
      </c>
      <c r="F27">
        <f ca="1">$B$37*D27</f>
        <v>6.3909821646570286</v>
      </c>
      <c r="G27">
        <f ca="1">((B27-F27)^2/F27)</f>
        <v>2.3919180047985541E-2</v>
      </c>
      <c r="H27" s="1" t="s">
        <v>3884</v>
      </c>
      <c r="I27">
        <f ca="1">_xlfn.CHISQ.DIST.RT(I25,I26)</f>
        <v>0.11818468411809203</v>
      </c>
      <c r="K27" t="s">
        <v>3884</v>
      </c>
      <c r="L27">
        <f ca="1">_xlfn.CHISQ.DIST.RT(L25,L26)</f>
        <v>0.97403284422539749</v>
      </c>
    </row>
    <row r="28" spans="1:12" x14ac:dyDescent="0.25">
      <c r="A28">
        <v>3</v>
      </c>
      <c r="B28">
        <f ca="1">COUNTIF(INDIRECT("'Processed Data'!B" &amp; $B$4):INDIRECT("'Processed Data'!AZ" &amp; $B$4),"="&amp;A28)</f>
        <v>2</v>
      </c>
      <c r="C28">
        <f>($B$20+A28-1)/(A28*($B$21+1)) * C27</f>
        <v>7.8021139603057912E-2</v>
      </c>
      <c r="D28">
        <f>(1-$B$22)*C28</f>
        <v>7.8013337489097612E-2</v>
      </c>
      <c r="E28">
        <f t="shared" ca="1" si="0"/>
        <v>-5.1017509469205793</v>
      </c>
      <c r="F28">
        <f ca="1">$B$37*D28</f>
        <v>3.9786802119439781</v>
      </c>
      <c r="G28">
        <f ca="1">((B28-F28)^2/F28)</f>
        <v>0.98403871951943489</v>
      </c>
    </row>
    <row r="29" spans="1:12" x14ac:dyDescent="0.25">
      <c r="A29">
        <v>4</v>
      </c>
      <c r="B29">
        <f ca="1">COUNTIF(INDIRECT("'Processed Data'!B" &amp; $B$4):INDIRECT("'Processed Data'!AZ" &amp; $B$4),"="&amp;A29)</f>
        <v>2</v>
      </c>
      <c r="C29">
        <f>($B$20+A29-1)/(A29*($B$21+1)) * C28</f>
        <v>4.9897202172311188E-2</v>
      </c>
      <c r="D29">
        <f>(1-$B$22)*C29</f>
        <v>4.9892212452093958E-2</v>
      </c>
      <c r="E29">
        <f t="shared" ca="1" si="0"/>
        <v>-5.9957807029761279</v>
      </c>
      <c r="F29">
        <f ca="1">$B$37*D29</f>
        <v>2.5445028350567918</v>
      </c>
      <c r="G29">
        <f ca="1">((B29-F29)^2/F29)</f>
        <v>0.11651916173961206</v>
      </c>
    </row>
    <row r="30" spans="1:12" x14ac:dyDescent="0.25">
      <c r="A30">
        <v>5</v>
      </c>
      <c r="B30">
        <f ca="1">COUNTIF(INDIRECT("'Processed Data'!B" &amp; $B$4):INDIRECT("'Processed Data'!AZ" &amp; $B$4),"="&amp;A30)</f>
        <v>0</v>
      </c>
      <c r="C30">
        <f>($B$20+A30-1)/(A30*($B$21+1)) * C29</f>
        <v>3.2419581686981933E-2</v>
      </c>
      <c r="D30">
        <f>(1-$B$22)*C30</f>
        <v>3.2416339728813234E-2</v>
      </c>
      <c r="E30">
        <f t="shared" ca="1" si="0"/>
        <v>0</v>
      </c>
      <c r="F30">
        <f ca="1">$B$37*D30</f>
        <v>1.6532333261694749</v>
      </c>
      <c r="G30">
        <f ca="1">((B30-F30)^2/F30)</f>
        <v>1.6532333261694752</v>
      </c>
    </row>
    <row r="31" spans="1:12" x14ac:dyDescent="0.25">
      <c r="A31">
        <v>6</v>
      </c>
      <c r="B31">
        <f ca="1">COUNTIF(INDIRECT("'Processed Data'!B" &amp; $B$4):INDIRECT("'Processed Data'!AZ" &amp; $B$4),"="&amp;A31)</f>
        <v>1</v>
      </c>
      <c r="C31">
        <f>($B$20+A31-1)/(A31*($B$21+1)) * C30</f>
        <v>2.1284194968728444E-2</v>
      </c>
      <c r="D31">
        <f>(1-$B$22)*C31</f>
        <v>2.1282066549231572E-2</v>
      </c>
      <c r="E31">
        <f t="shared" ca="1" si="0"/>
        <v>-3.8498905069478653</v>
      </c>
      <c r="F31">
        <f ca="1">$B$37*D31</f>
        <v>1.0853853940108102</v>
      </c>
      <c r="G31">
        <f ca="1">((B31-F31)^2/F31)</f>
        <v>6.7171214488525692E-3</v>
      </c>
    </row>
    <row r="32" spans="1:12" x14ac:dyDescent="0.25">
      <c r="A32">
        <v>7</v>
      </c>
      <c r="B32">
        <f ca="1">COUNTIF(INDIRECT("'Processed Data'!B" &amp; $B$4):INDIRECT("'Processed Data'!AZ" &amp; $B$4),"="&amp;A32)</f>
        <v>1</v>
      </c>
      <c r="C32">
        <f>($B$20+A32-1)/(A32*($B$21+1)) * C31</f>
        <v>1.4076869510208149E-2</v>
      </c>
      <c r="D32">
        <f>(1-$B$22)*C32</f>
        <v>1.4075461823257128E-2</v>
      </c>
      <c r="E32">
        <f t="shared" ca="1" si="0"/>
        <v>-4.2633222938955866</v>
      </c>
      <c r="F32">
        <f ca="1">$B$37*D32</f>
        <v>0.7178485529861135</v>
      </c>
      <c r="G32">
        <f ca="1">((B32-F32)^2/F32)</f>
        <v>0.11090004809631486</v>
      </c>
    </row>
    <row r="33" spans="1:7" x14ac:dyDescent="0.25">
      <c r="A33">
        <v>8</v>
      </c>
      <c r="B33">
        <f ca="1">COUNTIF(INDIRECT("'Processed Data'!B" &amp; $B$4):INDIRECT("'Processed Data'!AZ" &amp; $B$4),"="&amp;A33)</f>
        <v>0</v>
      </c>
      <c r="C33">
        <f>($B$20+A33-1)/(A33*($B$21+1)) * C32</f>
        <v>9.3613578556301768E-3</v>
      </c>
      <c r="D33">
        <f>(1-$B$22)*C33</f>
        <v>9.3604217198446135E-3</v>
      </c>
      <c r="E33">
        <f t="shared" ca="1" si="0"/>
        <v>0</v>
      </c>
      <c r="F33">
        <f ca="1">$B$37*D33</f>
        <v>0.47738150771207527</v>
      </c>
      <c r="G33">
        <f ca="1">((B33-F33)^2/F33)</f>
        <v>0.47738150771207527</v>
      </c>
    </row>
    <row r="34" spans="1:7" x14ac:dyDescent="0.25">
      <c r="A34">
        <v>9</v>
      </c>
      <c r="B34">
        <f ca="1">COUNTIF(INDIRECT("'Processed Data'!B" &amp; $B$4):INDIRECT("'Processed Data'!AZ" &amp; $B$4),"="&amp;A34)</f>
        <v>0</v>
      </c>
      <c r="C34">
        <f>($B$20+A34-1)/(A34*($B$21+1)) * C33</f>
        <v>6.2519681126097558E-3</v>
      </c>
      <c r="D34">
        <f>(1-$B$22)*C34</f>
        <v>6.2513429157984952E-3</v>
      </c>
      <c r="E34">
        <f t="shared" ca="1" si="0"/>
        <v>0</v>
      </c>
      <c r="F34">
        <f ca="1">$B$37*D34</f>
        <v>0.31881848870572327</v>
      </c>
      <c r="G34">
        <f ca="1">((B34-F34)^2/F34)</f>
        <v>0.31881848870572327</v>
      </c>
    </row>
    <row r="35" spans="1:7" x14ac:dyDescent="0.25">
      <c r="A35" s="2" t="s">
        <v>3891</v>
      </c>
      <c r="B35">
        <f ca="1">COUNTIF(INDIRECT("'Processed Data'!B" &amp; $B$4):INDIRECT("'Processed Data'!AZ" &amp; $B$4),"&gt;="&amp;A34+1)</f>
        <v>2</v>
      </c>
      <c r="C35">
        <f>1-SUM(C25:C34)</f>
        <v>1.286938647705882E-2</v>
      </c>
      <c r="D35">
        <f>(1-$B$22)*C35</f>
        <v>1.2868099538411113E-2</v>
      </c>
      <c r="E35">
        <f t="shared" ca="1" si="0"/>
        <v>-8.7060078685818461</v>
      </c>
      <c r="F35">
        <f ca="1">$B$37*D35</f>
        <v>0.65627307645896682</v>
      </c>
      <c r="G35">
        <f ca="1">((B35-F35)^2/F35)</f>
        <v>2.7512968455013924</v>
      </c>
    </row>
    <row r="37" spans="1:7" x14ac:dyDescent="0.25">
      <c r="B37">
        <f ca="1">SUM(B25:B35)</f>
        <v>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37"/>
  <sheetViews>
    <sheetView workbookViewId="0">
      <selection activeCell="B20" sqref="B20:B22"/>
    </sheetView>
  </sheetViews>
  <sheetFormatPr defaultRowHeight="15" x14ac:dyDescent="0.25"/>
  <cols>
    <col min="22" max="22" width="12" bestFit="1" customWidth="1"/>
  </cols>
  <sheetData>
    <row r="1" spans="1:9" x14ac:dyDescent="0.25">
      <c r="A1" t="s">
        <v>3885</v>
      </c>
      <c r="B1">
        <v>0.96301240779349728</v>
      </c>
    </row>
    <row r="2" spans="1:9" x14ac:dyDescent="0.25">
      <c r="A2" t="s">
        <v>3886</v>
      </c>
      <c r="B2">
        <v>0.43238539896335915</v>
      </c>
      <c r="E2" t="s">
        <v>3892</v>
      </c>
      <c r="F2">
        <f>B1/B2</f>
        <v>2.2272084351190222</v>
      </c>
    </row>
    <row r="3" spans="1:9" x14ac:dyDescent="0.25">
      <c r="E3" t="s">
        <v>3887</v>
      </c>
      <c r="F3">
        <f ca="1">SUM(E6:E16)</f>
        <v>-97.828065910342971</v>
      </c>
    </row>
    <row r="4" spans="1:9" x14ac:dyDescent="0.25">
      <c r="B4">
        <v>10</v>
      </c>
    </row>
    <row r="5" spans="1:9" x14ac:dyDescent="0.25">
      <c r="A5" t="s">
        <v>3878</v>
      </c>
      <c r="B5" t="s">
        <v>3879</v>
      </c>
      <c r="C5" t="s">
        <v>3880</v>
      </c>
      <c r="F5" s="1" t="s">
        <v>3881</v>
      </c>
      <c r="G5" s="1" t="s">
        <v>3882</v>
      </c>
    </row>
    <row r="6" spans="1:9" x14ac:dyDescent="0.25">
      <c r="A6">
        <v>0</v>
      </c>
      <c r="B6">
        <f ca="1">COUNTIF(INDIRECT("'Processed Data'!B" &amp; $B$4):INDIRECT("'Processed Data'!AZ" &amp; $B$4),"="&amp;A6)</f>
        <v>17</v>
      </c>
      <c r="C6">
        <f>(B2/(B2+1))^B1</f>
        <v>0.31553799984630032</v>
      </c>
      <c r="E6">
        <f ca="1">B6*LN(C6)</f>
        <v>-19.609094737010924</v>
      </c>
      <c r="F6">
        <f ca="1">$B$18*C6</f>
        <v>16.092437992161315</v>
      </c>
      <c r="G6">
        <f ca="1">((B6-F6)^2/F6)</f>
        <v>5.1183593093439103E-2</v>
      </c>
      <c r="H6" s="1" t="s">
        <v>3882</v>
      </c>
      <c r="I6">
        <f ca="1">SUM(G6:G16)</f>
        <v>16.891818825445743</v>
      </c>
    </row>
    <row r="7" spans="1:9" x14ac:dyDescent="0.25">
      <c r="A7">
        <v>1</v>
      </c>
      <c r="B7">
        <f ca="1">COUNTIF(INDIRECT("'Processed Data'!B" &amp; $B$4):INDIRECT("'Processed Data'!AZ" &amp; $B$4),"="&amp;A7)</f>
        <v>8</v>
      </c>
      <c r="C7">
        <f>($B$1+A7-1)/(A7*($B$2+1)) * C6</f>
        <v>0.21214053787635878</v>
      </c>
      <c r="E7">
        <f ca="1">B7*LN(C7)</f>
        <v>-12.404050475438112</v>
      </c>
      <c r="F7">
        <f ca="1">$B$18*C7</f>
        <v>10.819167431694298</v>
      </c>
      <c r="G7">
        <f ca="1">((B7-F7)^2/F7)</f>
        <v>0.73459488062300959</v>
      </c>
      <c r="H7" s="1" t="s">
        <v>3883</v>
      </c>
      <c r="I7">
        <f>COUNT(A6:A16)-3</f>
        <v>7</v>
      </c>
    </row>
    <row r="8" spans="1:9" x14ac:dyDescent="0.25">
      <c r="A8">
        <v>2</v>
      </c>
      <c r="B8">
        <f ca="1">COUNTIF(INDIRECT("'Processed Data'!B" &amp; $B$4):INDIRECT("'Processed Data'!AZ" &amp; $B$4),"="&amp;A8)</f>
        <v>5</v>
      </c>
      <c r="C8">
        <f>($B$1+A8-1)/(A8*($B$2+1)) * C7</f>
        <v>0.14536398805400388</v>
      </c>
      <c r="E8">
        <f ca="1">B8*LN(C8)</f>
        <v>-9.6425720978304437</v>
      </c>
      <c r="F8">
        <f ca="1">$B$18*C8</f>
        <v>7.4135633907541978</v>
      </c>
      <c r="G8">
        <f ca="1">((B8-F8)^2/F8)</f>
        <v>0.7857608998735871</v>
      </c>
      <c r="H8" s="1" t="s">
        <v>3884</v>
      </c>
      <c r="I8">
        <f ca="1">_xlfn.CHISQ.DIST.RT(I6,I7)</f>
        <v>1.8107231834541795E-2</v>
      </c>
    </row>
    <row r="9" spans="1:9" x14ac:dyDescent="0.25">
      <c r="A9">
        <v>3</v>
      </c>
      <c r="B9">
        <f ca="1">COUNTIF(INDIRECT("'Processed Data'!B" &amp; $B$4):INDIRECT("'Processed Data'!AZ" &amp; $B$4),"="&amp;A9)</f>
        <v>12</v>
      </c>
      <c r="C9">
        <f>($B$1+A9-1)/(A9*($B$2+1)) * C8</f>
        <v>0.1002326377063219</v>
      </c>
      <c r="E9">
        <f ca="1">B9*LN(C9)</f>
        <v>-27.603137013077376</v>
      </c>
      <c r="F9">
        <f ca="1">$B$18*C9</f>
        <v>5.1118645230224171</v>
      </c>
      <c r="G9">
        <f ca="1">((B9-F9)^2/F9)</f>
        <v>9.281625155657343</v>
      </c>
    </row>
    <row r="10" spans="1:9" x14ac:dyDescent="0.25">
      <c r="A10">
        <v>4</v>
      </c>
      <c r="B10">
        <f ca="1">COUNTIF(INDIRECT("'Processed Data'!B" &amp; $B$4):INDIRECT("'Processed Data'!AZ" &amp; $B$4),"="&amp;A10)</f>
        <v>5</v>
      </c>
      <c r="C10">
        <f>($B$1+A10-1)/(A10*($B$2+1)) * C9</f>
        <v>6.9328964673805837E-2</v>
      </c>
      <c r="E10">
        <f ca="1">B10*LN(C10)</f>
        <v>-13.344462497232637</v>
      </c>
      <c r="F10">
        <f ca="1">$B$18*C10</f>
        <v>3.5357771983640975</v>
      </c>
      <c r="G10">
        <f ca="1">((B10-F10)^2/F10)</f>
        <v>0.6063584588481522</v>
      </c>
    </row>
    <row r="11" spans="1:9" x14ac:dyDescent="0.25">
      <c r="A11">
        <v>5</v>
      </c>
      <c r="B11">
        <f ca="1">COUNTIF(INDIRECT("'Processed Data'!B" &amp; $B$4):INDIRECT("'Processed Data'!AZ" &amp; $B$4),"="&amp;A11)</f>
        <v>0</v>
      </c>
      <c r="C11">
        <f>($B$1+A11-1)/(A11*($B$2+1)) * C10</f>
        <v>4.8043007439840163E-2</v>
      </c>
      <c r="E11">
        <f ca="1">B11*LN(C11)</f>
        <v>0</v>
      </c>
      <c r="F11">
        <f ca="1">$B$18*C11</f>
        <v>2.4501933794318482</v>
      </c>
      <c r="G11">
        <f ca="1">((B11-F11)^2/F11)</f>
        <v>2.4501933794318482</v>
      </c>
    </row>
    <row r="12" spans="1:9" x14ac:dyDescent="0.25">
      <c r="A12">
        <v>6</v>
      </c>
      <c r="B12">
        <f ca="1">COUNTIF(INDIRECT("'Processed Data'!B" &amp; $B$4):INDIRECT("'Processed Data'!AZ" &amp; $B$4),"="&amp;A12)</f>
        <v>1</v>
      </c>
      <c r="C12">
        <f>($B$1+A12-1)/(A12*($B$2+1)) * C11</f>
        <v>3.3333795229367413E-2</v>
      </c>
      <c r="E12">
        <f ca="1">B12*LN(C12)</f>
        <v>-3.4011835248771387</v>
      </c>
      <c r="F12">
        <f ca="1">$B$18*C12</f>
        <v>1.700023556697738</v>
      </c>
      <c r="G12">
        <f ca="1">((B12-F12)^2/F12)</f>
        <v>0.28825069982184864</v>
      </c>
    </row>
    <row r="13" spans="1:9" x14ac:dyDescent="0.25">
      <c r="A13">
        <v>7</v>
      </c>
      <c r="B13">
        <f ca="1">COUNTIF(INDIRECT("'Processed Data'!B" &amp; $B$4):INDIRECT("'Processed Data'!AZ" &amp; $B$4),"="&amp;A13)</f>
        <v>0</v>
      </c>
      <c r="C13">
        <f>($B$1+A13-1)/(A13*($B$2+1)) * C12</f>
        <v>2.3148561428560276E-2</v>
      </c>
      <c r="E13">
        <f ca="1">B13*LN(C13)</f>
        <v>0</v>
      </c>
      <c r="F13">
        <f ca="1">$B$18*C13</f>
        <v>1.1805766328565741</v>
      </c>
      <c r="G13">
        <f ca="1">((B13-F13)^2/F13)</f>
        <v>1.1805766328565741</v>
      </c>
    </row>
    <row r="14" spans="1:9" x14ac:dyDescent="0.25">
      <c r="A14">
        <v>8</v>
      </c>
      <c r="B14">
        <f ca="1">COUNTIF(INDIRECT("'Processed Data'!B" &amp; $B$4):INDIRECT("'Processed Data'!AZ" &amp; $B$4),"="&amp;A14)</f>
        <v>0</v>
      </c>
      <c r="C14">
        <f>($B$1+A14-1)/(A14*($B$2+1)) * C13</f>
        <v>1.608612825252894E-2</v>
      </c>
      <c r="E14">
        <f ca="1">B14*LN(C14)</f>
        <v>0</v>
      </c>
      <c r="F14">
        <f ca="1">$B$18*C14</f>
        <v>0.82039254087897595</v>
      </c>
      <c r="G14">
        <f ca="1">((B14-F14)^2/F14)</f>
        <v>0.82039254087897595</v>
      </c>
    </row>
    <row r="15" spans="1:9" x14ac:dyDescent="0.25">
      <c r="A15">
        <v>9</v>
      </c>
      <c r="B15">
        <f ca="1">COUNTIF(INDIRECT("'Processed Data'!B" &amp; $B$4):INDIRECT("'Processed Data'!AZ" &amp; $B$4),"="&amp;A15)</f>
        <v>1</v>
      </c>
      <c r="C15">
        <f>($B$1+A15-1)/(A15*($B$2+1)) * C14</f>
        <v>1.1184153776329251E-2</v>
      </c>
      <c r="E15">
        <f ca="1">B15*LN(C15)</f>
        <v>-4.4932573439134229</v>
      </c>
      <c r="F15">
        <f ca="1">$B$18*C15</f>
        <v>0.57039184259279185</v>
      </c>
      <c r="G15">
        <f ca="1">((B15-F15)^2/F15)</f>
        <v>0.32357259541416328</v>
      </c>
    </row>
    <row r="16" spans="1:9" x14ac:dyDescent="0.25">
      <c r="A16" s="2" t="s">
        <v>3891</v>
      </c>
      <c r="B16">
        <f ca="1">COUNTIF(INDIRECT("'Processed Data'!B" &amp; $B$4):INDIRECT("'Processed Data'!AZ" &amp; $B$4),"&gt;="&amp;A15+1)</f>
        <v>2</v>
      </c>
      <c r="C16">
        <f>1-SUM(C6:C15)</f>
        <v>2.560022571658338E-2</v>
      </c>
      <c r="E16">
        <f ca="1">B16*LN(C16)</f>
        <v>-7.3303082209629036</v>
      </c>
      <c r="F16">
        <f ca="1">$B$18*C16</f>
        <v>1.3056115115457523</v>
      </c>
      <c r="G16">
        <f ca="1">((B16-F16)^2/F16)</f>
        <v>0.36930998894679867</v>
      </c>
    </row>
    <row r="18" spans="1:12" x14ac:dyDescent="0.25">
      <c r="B18">
        <f ca="1">SUM(B6:B16)</f>
        <v>51</v>
      </c>
    </row>
    <row r="20" spans="1:12" x14ac:dyDescent="0.25">
      <c r="A20" t="s">
        <v>3885</v>
      </c>
      <c r="B20">
        <v>1.7760096944033741</v>
      </c>
    </row>
    <row r="21" spans="1:12" x14ac:dyDescent="0.25">
      <c r="A21" t="s">
        <v>3886</v>
      </c>
      <c r="B21">
        <v>0.66887606782227771</v>
      </c>
      <c r="E21" t="s">
        <v>3892</v>
      </c>
      <c r="F21">
        <f>B20/B21</f>
        <v>2.6552148893377137</v>
      </c>
    </row>
    <row r="22" spans="1:12" x14ac:dyDescent="0.25">
      <c r="A22" t="s">
        <v>3888</v>
      </c>
      <c r="B22">
        <v>0.16962876657332357</v>
      </c>
      <c r="E22" t="s">
        <v>3887</v>
      </c>
      <c r="F22">
        <f ca="1">SUM(E25:E35)</f>
        <v>-97.471825204210433</v>
      </c>
    </row>
    <row r="24" spans="1:12" x14ac:dyDescent="0.25">
      <c r="A24" t="s">
        <v>3878</v>
      </c>
      <c r="B24" t="s">
        <v>3879</v>
      </c>
      <c r="C24" t="s">
        <v>3880</v>
      </c>
      <c r="D24" t="s">
        <v>3889</v>
      </c>
      <c r="F24" s="1" t="s">
        <v>3881</v>
      </c>
      <c r="G24" s="1" t="s">
        <v>3882</v>
      </c>
    </row>
    <row r="25" spans="1:12" x14ac:dyDescent="0.25">
      <c r="A25">
        <v>0</v>
      </c>
      <c r="B25">
        <f ca="1">COUNTIF(INDIRECT("'Processed Data'!B" &amp; $B$4):INDIRECT("'Processed Data'!AZ" &amp; $B$4),"="&amp;A25)</f>
        <v>17</v>
      </c>
      <c r="C25">
        <f>(B21/(B21+1))^B20</f>
        <v>0.19714458820307115</v>
      </c>
      <c r="D25">
        <f>B22+(1-B22)*C25</f>
        <v>0.33333196144290195</v>
      </c>
      <c r="E25">
        <f ca="1">B25*LN(D25)</f>
        <v>-18.676478873913844</v>
      </c>
      <c r="F25">
        <f ca="1">$B$37*D25</f>
        <v>16.999930033588001</v>
      </c>
      <c r="G25">
        <f ca="1">((B25-F25)^2/F25)</f>
        <v>2.8795993856258917E-10</v>
      </c>
      <c r="H25" s="1" t="s">
        <v>3882</v>
      </c>
      <c r="I25">
        <f ca="1">SUM(G25:G35)</f>
        <v>15.342340336819788</v>
      </c>
      <c r="K25" t="s">
        <v>3890</v>
      </c>
      <c r="L25">
        <f ca="1">ABS(2*(F22-F3))</f>
        <v>0.71248141226507755</v>
      </c>
    </row>
    <row r="26" spans="1:12" x14ac:dyDescent="0.25">
      <c r="A26">
        <v>1</v>
      </c>
      <c r="B26">
        <f ca="1">COUNTIF(INDIRECT("'Processed Data'!B" &amp; $B$4):INDIRECT("'Processed Data'!AZ" &amp; $B$4),"="&amp;A26)</f>
        <v>8</v>
      </c>
      <c r="C26">
        <f>($B$20+A26-1)/(A26*($B$21+1)) * C25</f>
        <v>0.20980030009340492</v>
      </c>
      <c r="D26">
        <f>(1-$B$22)*C26</f>
        <v>0.17421213396184748</v>
      </c>
      <c r="E26">
        <f t="shared" ref="E26:E35" ca="1" si="0">B26*LN(D26)</f>
        <v>-13.979852493122074</v>
      </c>
      <c r="F26">
        <f ca="1">$B$37*D26</f>
        <v>8.8848188320542221</v>
      </c>
      <c r="G26">
        <f ca="1">((B26-F26)^2/F26)</f>
        <v>8.8117088300469659E-2</v>
      </c>
      <c r="H26" s="1" t="s">
        <v>3883</v>
      </c>
      <c r="I26">
        <f>COUNT(A25:A37)-4</f>
        <v>6</v>
      </c>
      <c r="K26" t="s">
        <v>3883</v>
      </c>
      <c r="L26">
        <v>1</v>
      </c>
    </row>
    <row r="27" spans="1:12" x14ac:dyDescent="0.25">
      <c r="A27">
        <v>2</v>
      </c>
      <c r="B27">
        <f ca="1">COUNTIF(INDIRECT("'Processed Data'!B" &amp; $B$4):INDIRECT("'Processed Data'!AZ" &amp; $B$4),"="&amp;A27)</f>
        <v>5</v>
      </c>
      <c r="C27">
        <f>($B$20+A27-1)/(A27*($B$21+1)) * C26</f>
        <v>0.17449098773044752</v>
      </c>
      <c r="D27">
        <f>(1-$B$22)*C27</f>
        <v>0.14489229670357076</v>
      </c>
      <c r="E27">
        <f t="shared" ca="1" si="0"/>
        <v>-9.6588229695749845</v>
      </c>
      <c r="F27">
        <f ca="1">$B$37*D27</f>
        <v>7.3895071318821088</v>
      </c>
      <c r="G27">
        <f ca="1">((B27-F27)^2/F27)</f>
        <v>0.77268270148636953</v>
      </c>
      <c r="H27" s="1" t="s">
        <v>3884</v>
      </c>
      <c r="I27">
        <f ca="1">_xlfn.CHISQ.DIST.RT(I25,I26)</f>
        <v>1.7754829200467177E-2</v>
      </c>
      <c r="K27" t="s">
        <v>3884</v>
      </c>
      <c r="L27">
        <f ca="1">_xlfn.CHISQ.DIST.RT(L25,L26)</f>
        <v>0.39862127194127961</v>
      </c>
    </row>
    <row r="28" spans="1:12" x14ac:dyDescent="0.25">
      <c r="A28">
        <v>3</v>
      </c>
      <c r="B28">
        <f ca="1">COUNTIF(INDIRECT("'Processed Data'!B" &amp; $B$4):INDIRECT("'Processed Data'!AZ" &amp; $B$4),"="&amp;A28)</f>
        <v>12</v>
      </c>
      <c r="C28">
        <f>($B$20+A28-1)/(A28*($B$21+1)) * C27</f>
        <v>0.13160147597937266</v>
      </c>
      <c r="D28">
        <f>(1-$B$22)*C28</f>
        <v>0.10927807992976281</v>
      </c>
      <c r="E28">
        <f t="shared" ca="1" si="0"/>
        <v>-26.566313442034343</v>
      </c>
      <c r="F28">
        <f ca="1">$B$37*D28</f>
        <v>5.5731820764179032</v>
      </c>
      <c r="G28">
        <f ca="1">((B28-F28)^2/F28)</f>
        <v>7.4112038789559422</v>
      </c>
    </row>
    <row r="29" spans="1:12" x14ac:dyDescent="0.25">
      <c r="A29">
        <v>4</v>
      </c>
      <c r="B29">
        <f ca="1">COUNTIF(INDIRECT("'Processed Data'!B" &amp; $B$4):INDIRECT("'Processed Data'!AZ" &amp; $B$4),"="&amp;A29)</f>
        <v>5</v>
      </c>
      <c r="C29">
        <f>($B$20+A29-1)/(A29*($B$21+1)) * C28</f>
        <v>9.4154673494636368E-2</v>
      </c>
      <c r="D29">
        <f>(1-$B$22)*C29</f>
        <v>7.81833323626272E-2</v>
      </c>
      <c r="E29">
        <f t="shared" ca="1" si="0"/>
        <v>-12.743493976457739</v>
      </c>
      <c r="F29">
        <f ca="1">$B$37*D29</f>
        <v>3.9873499504939871</v>
      </c>
      <c r="G29">
        <f ca="1">((B29-F29)^2/F29)</f>
        <v>0.25717836043898973</v>
      </c>
    </row>
    <row r="30" spans="1:12" x14ac:dyDescent="0.25">
      <c r="A30">
        <v>5</v>
      </c>
      <c r="B30">
        <f ca="1">COUNTIF(INDIRECT("'Processed Data'!B" &amp; $B$4):INDIRECT("'Processed Data'!AZ" &amp; $B$4),"="&amp;A30)</f>
        <v>0</v>
      </c>
      <c r="C30">
        <f>($B$20+A30-1)/(A30*($B$21+1)) * C29</f>
        <v>6.5174199254718845E-2</v>
      </c>
      <c r="D30">
        <f>(1-$B$22)*C30</f>
        <v>5.4118780222736862E-2</v>
      </c>
      <c r="E30">
        <f t="shared" ca="1" si="0"/>
        <v>0</v>
      </c>
      <c r="F30">
        <f ca="1">$B$37*D30</f>
        <v>2.7600577913595798</v>
      </c>
      <c r="G30">
        <f ca="1">((B30-F30)^2/F30)</f>
        <v>2.7600577913595798</v>
      </c>
    </row>
    <row r="31" spans="1:12" x14ac:dyDescent="0.25">
      <c r="A31">
        <v>6</v>
      </c>
      <c r="B31">
        <f ca="1">COUNTIF(INDIRECT("'Processed Data'!B" &amp; $B$4):INDIRECT("'Processed Data'!AZ" &amp; $B$4),"="&amp;A31)</f>
        <v>1</v>
      </c>
      <c r="C31">
        <f>($B$20+A31-1)/(A31*($B$21+1)) * C30</f>
        <v>4.4103635024181763E-2</v>
      </c>
      <c r="D31">
        <f>(1-$B$22)*C31</f>
        <v>3.6622389813629773E-2</v>
      </c>
      <c r="E31">
        <f t="shared" ca="1" si="0"/>
        <v>-3.3070954820718241</v>
      </c>
      <c r="F31">
        <f ca="1">$B$37*D31</f>
        <v>1.8677418804951185</v>
      </c>
      <c r="G31">
        <f ca="1">((B31-F31)^2/F31)</f>
        <v>0.40314776845160133</v>
      </c>
    </row>
    <row r="32" spans="1:12" x14ac:dyDescent="0.25">
      <c r="A32">
        <v>7</v>
      </c>
      <c r="B32">
        <f ca="1">COUNTIF(INDIRECT("'Processed Data'!B" &amp; $B$4):INDIRECT("'Processed Data'!AZ" &amp; $B$4),"="&amp;A32)</f>
        <v>0</v>
      </c>
      <c r="C32">
        <f>($B$20+A32-1)/(A32*($B$21+1)) * C31</f>
        <v>2.9356822844420819E-2</v>
      </c>
      <c r="D32">
        <f>(1-$B$22)*C32</f>
        <v>2.4377061194810146E-2</v>
      </c>
      <c r="E32">
        <f t="shared" ca="1" si="0"/>
        <v>0</v>
      </c>
      <c r="F32">
        <f ca="1">$B$37*D32</f>
        <v>1.2432301209353174</v>
      </c>
      <c r="G32">
        <f ca="1">((B32-F32)^2/F32)</f>
        <v>1.2432301209353174</v>
      </c>
    </row>
    <row r="33" spans="1:7" x14ac:dyDescent="0.25">
      <c r="A33">
        <v>8</v>
      </c>
      <c r="B33">
        <f ca="1">COUNTIF(INDIRECT("'Processed Data'!B" &amp; $B$4):INDIRECT("'Processed Data'!AZ" &amp; $B$4),"="&amp;A33)</f>
        <v>0</v>
      </c>
      <c r="C33">
        <f>($B$20+A33-1)/(A33*($B$21+1)) * C32</f>
        <v>1.9297101118457331E-2</v>
      </c>
      <c r="D33">
        <f>(1-$B$22)*C33</f>
        <v>1.6023757657292709E-2</v>
      </c>
      <c r="E33">
        <f t="shared" ca="1" si="0"/>
        <v>0</v>
      </c>
      <c r="F33">
        <f ca="1">$B$37*D33</f>
        <v>0.81721164052192818</v>
      </c>
      <c r="G33">
        <f ca="1">((B33-F33)^2/F33)</f>
        <v>0.81721164052192818</v>
      </c>
    </row>
    <row r="34" spans="1:7" x14ac:dyDescent="0.25">
      <c r="A34">
        <v>9</v>
      </c>
      <c r="B34">
        <f ca="1">COUNTIF(INDIRECT("'Processed Data'!B" &amp; $B$4):INDIRECT("'Processed Data'!AZ" &amp; $B$4),"="&amp;A34)</f>
        <v>1</v>
      </c>
      <c r="C34">
        <f>($B$20+A34-1)/(A34*($B$21+1)) * C33</f>
        <v>1.2559926557444492E-2</v>
      </c>
      <c r="D34">
        <f>(1-$B$22)*C34</f>
        <v>1.0429401707253653E-2</v>
      </c>
      <c r="E34">
        <f t="shared" ca="1" si="0"/>
        <v>-4.5631263742941774</v>
      </c>
      <c r="F34">
        <f ca="1">$B$37*D34</f>
        <v>0.53189948706993628</v>
      </c>
      <c r="G34">
        <f ca="1">((B34-F34)^2/F34)</f>
        <v>0.41195394154718978</v>
      </c>
    </row>
    <row r="35" spans="1:7" x14ac:dyDescent="0.25">
      <c r="A35" s="2" t="s">
        <v>3891</v>
      </c>
      <c r="B35">
        <f ca="1">COUNTIF(INDIRECT("'Processed Data'!B" &amp; $B$4):INDIRECT("'Processed Data'!AZ" &amp; $B$4),"&gt;="&amp;A34+1)</f>
        <v>2</v>
      </c>
      <c r="C35">
        <f>1-SUM(C25:C34)</f>
        <v>2.2316289699844116E-2</v>
      </c>
      <c r="D35">
        <f>(1-$B$22)*C35</f>
        <v>1.8530805003566592E-2</v>
      </c>
      <c r="E35">
        <f t="shared" ca="1" si="0"/>
        <v>-7.9766415927414469</v>
      </c>
      <c r="F35">
        <f ca="1">$B$37*D35</f>
        <v>0.94507105518189616</v>
      </c>
      <c r="G35">
        <f ca="1">((B35-F35)^2/F35)</f>
        <v>1.1775570445344397</v>
      </c>
    </row>
    <row r="37" spans="1:7" x14ac:dyDescent="0.25">
      <c r="B37">
        <f ca="1">SUM(B25:B35)</f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the-counted-2015</vt:lpstr>
      <vt:lpstr>Processed Data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'the-counted-2015'!Extract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bllguo</dc:creator>
  <cp:lastModifiedBy>bllguo</cp:lastModifiedBy>
  <dcterms:created xsi:type="dcterms:W3CDTF">2016-02-21T08:11:26Z</dcterms:created>
  <dcterms:modified xsi:type="dcterms:W3CDTF">2016-02-22T08:01:55Z</dcterms:modified>
</cp:coreProperties>
</file>