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aily load curve" sheetId="1" r:id="rId1"/>
    <sheet name="Ordered load diagram" sheetId="2" r:id="rId2"/>
    <sheet name="Inverse load duration curv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E4" i="2"/>
  <c r="E6" i="2" s="1"/>
  <c r="E3" i="2"/>
  <c r="E2" i="2"/>
  <c r="E7" i="1"/>
  <c r="E8" i="1"/>
  <c r="E6" i="1"/>
  <c r="E5" i="1"/>
  <c r="E4" i="1"/>
  <c r="E3" i="1"/>
  <c r="E2" i="1"/>
  <c r="E8" i="3" l="1"/>
  <c r="E6" i="3"/>
  <c r="E8" i="2"/>
  <c r="E7" i="2"/>
  <c r="E5" i="2"/>
  <c r="E7" i="3" l="1"/>
  <c r="E5" i="3"/>
</calcChain>
</file>

<file path=xl/sharedStrings.xml><?xml version="1.0" encoding="utf-8"?>
<sst xmlns="http://schemas.openxmlformats.org/spreadsheetml/2006/main" count="27" uniqueCount="10">
  <si>
    <t>t (h)</t>
  </si>
  <si>
    <t>P (MW)</t>
  </si>
  <si>
    <r>
      <t>P</t>
    </r>
    <r>
      <rPr>
        <b/>
        <i/>
        <vertAlign val="subscript"/>
        <sz val="12"/>
        <color theme="1"/>
        <rFont val="Calibri"/>
        <family val="2"/>
        <charset val="204"/>
        <scheme val="minor"/>
      </rPr>
      <t>max</t>
    </r>
    <r>
      <rPr>
        <b/>
        <sz val="12"/>
        <color theme="1"/>
        <rFont val="Calibri"/>
        <family val="2"/>
        <charset val="204"/>
        <scheme val="minor"/>
      </rPr>
      <t xml:space="preserve"> =</t>
    </r>
  </si>
  <si>
    <r>
      <t>P</t>
    </r>
    <r>
      <rPr>
        <b/>
        <i/>
        <vertAlign val="subscript"/>
        <sz val="12"/>
        <color theme="1"/>
        <rFont val="Calibri"/>
        <family val="2"/>
        <charset val="204"/>
        <scheme val="minor"/>
      </rPr>
      <t>min</t>
    </r>
    <r>
      <rPr>
        <b/>
        <sz val="12"/>
        <color theme="1"/>
        <rFont val="Calibri"/>
        <family val="2"/>
        <charset val="204"/>
        <scheme val="minor"/>
      </rPr>
      <t xml:space="preserve"> =</t>
    </r>
  </si>
  <si>
    <t xml:space="preserve">f = </t>
  </si>
  <si>
    <t xml:space="preserve">m = </t>
  </si>
  <si>
    <t xml:space="preserve">T = </t>
  </si>
  <si>
    <r>
      <rPr>
        <b/>
        <i/>
        <sz val="12"/>
        <color theme="1"/>
        <rFont val="Calibri"/>
        <family val="2"/>
        <charset val="204"/>
        <scheme val="minor"/>
      </rPr>
      <t>W</t>
    </r>
    <r>
      <rPr>
        <b/>
        <sz val="12"/>
        <color theme="1"/>
        <rFont val="Calibri"/>
        <family val="2"/>
        <charset val="204"/>
        <scheme val="minor"/>
      </rPr>
      <t xml:space="preserve"> =</t>
    </r>
  </si>
  <si>
    <r>
      <t>P</t>
    </r>
    <r>
      <rPr>
        <b/>
        <i/>
        <vertAlign val="subscript"/>
        <sz val="12"/>
        <color theme="1"/>
        <rFont val="Calibri"/>
        <family val="2"/>
        <charset val="204"/>
        <scheme val="minor"/>
      </rPr>
      <t>sr</t>
    </r>
    <r>
      <rPr>
        <b/>
        <sz val="12"/>
        <color theme="1"/>
        <rFont val="Calibri"/>
        <family val="2"/>
        <charset val="204"/>
        <scheme val="minor"/>
      </rPr>
      <t xml:space="preserve"> =</t>
    </r>
  </si>
  <si>
    <t>t (p.u.)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</si>
</sst>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charset val="204"/>
    </font>
    <font>
      <b/>
      <sz val="11"/>
      <color theme="1"/>
      <name val="Helvetica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vertAlign val="subscript"/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>
                <a:latin typeface="Helvetica" pitchFamily="2" charset="0"/>
              </a:rPr>
              <a:t>Daily load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0F-429E-BDB5-7AD8A8353CC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0F-429E-BDB5-7AD8A8353C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0F-429E-BDB5-7AD8A8353C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0F-429E-BDB5-7AD8A8353C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0F-429E-BDB5-7AD8A8353C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0F-429E-BDB5-7AD8A8353C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0F-429E-BDB5-7AD8A8353C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0F-429E-BDB5-7AD8A8353CC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0F-429E-BDB5-7AD8A8353C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0F-429E-BDB5-7AD8A8353CC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0F-429E-BDB5-7AD8A8353CC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0F-429E-BDB5-7AD8A8353CC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0F-429E-BDB5-7AD8A8353CC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0F-429E-BDB5-7AD8A8353CC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0F-429E-BDB5-7AD8A8353CC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B0F-429E-BDB5-7AD8A8353CC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0F-429E-BDB5-7AD8A8353CC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0F-429E-BDB5-7AD8A8353CC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0F-429E-BDB5-7AD8A8353CC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0F-429E-BDB5-7AD8A8353CC2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0F-429E-BDB5-7AD8A8353CC2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0F-429E-BDB5-7AD8A8353C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'Daily load curve'!$A$2:$A$25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'Daily load curve'!$B$2:$B$25</c:f>
              <c:numCache>
                <c:formatCode>General</c:formatCode>
                <c:ptCount val="24"/>
                <c:pt idx="0">
                  <c:v>730</c:v>
                </c:pt>
                <c:pt idx="1">
                  <c:v>641</c:v>
                </c:pt>
                <c:pt idx="2">
                  <c:v>584</c:v>
                </c:pt>
                <c:pt idx="3">
                  <c:v>553</c:v>
                </c:pt>
                <c:pt idx="4">
                  <c:v>557</c:v>
                </c:pt>
                <c:pt idx="5">
                  <c:v>541</c:v>
                </c:pt>
                <c:pt idx="6">
                  <c:v>582</c:v>
                </c:pt>
                <c:pt idx="7">
                  <c:v>643</c:v>
                </c:pt>
                <c:pt idx="8">
                  <c:v>771</c:v>
                </c:pt>
                <c:pt idx="9">
                  <c:v>849</c:v>
                </c:pt>
                <c:pt idx="10">
                  <c:v>822</c:v>
                </c:pt>
                <c:pt idx="11">
                  <c:v>921</c:v>
                </c:pt>
                <c:pt idx="12">
                  <c:v>881</c:v>
                </c:pt>
                <c:pt idx="13">
                  <c:v>886</c:v>
                </c:pt>
                <c:pt idx="14">
                  <c:v>906</c:v>
                </c:pt>
                <c:pt idx="15">
                  <c:v>836</c:v>
                </c:pt>
                <c:pt idx="16">
                  <c:v>831</c:v>
                </c:pt>
                <c:pt idx="17">
                  <c:v>792</c:v>
                </c:pt>
                <c:pt idx="18">
                  <c:v>813</c:v>
                </c:pt>
                <c:pt idx="19">
                  <c:v>814</c:v>
                </c:pt>
                <c:pt idx="20">
                  <c:v>930</c:v>
                </c:pt>
                <c:pt idx="21">
                  <c:v>988</c:v>
                </c:pt>
                <c:pt idx="22">
                  <c:v>900</c:v>
                </c:pt>
                <c:pt idx="23">
                  <c:v>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F-429E-BDB5-7AD8A8353C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88254896"/>
        <c:axId val="288249488"/>
      </c:scatterChart>
      <c:valAx>
        <c:axId val="288254896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Helvetica" pitchFamily="2" charset="0"/>
                  </a:rPr>
                  <a:t>t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49488"/>
        <c:crosses val="autoZero"/>
        <c:crossBetween val="midCat"/>
        <c:majorUnit val="1"/>
        <c:minorUnit val="1"/>
      </c:valAx>
      <c:valAx>
        <c:axId val="28824948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 b="1">
                    <a:latin typeface="Helvetica" pitchFamily="2" charset="0"/>
                  </a:rPr>
                  <a:t>P</a:t>
                </a:r>
                <a:r>
                  <a:rPr lang="en-US" sz="1200" b="1" baseline="0">
                    <a:latin typeface="Helvetica" pitchFamily="2" charset="0"/>
                  </a:rPr>
                  <a:t> (MW)</a:t>
                </a:r>
                <a:endParaRPr lang="en-US" sz="1200" b="1">
                  <a:latin typeface="Helvetica" pitchFamily="2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5489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>
                <a:latin typeface="Helvetica" pitchFamily="2" charset="0"/>
              </a:rPr>
              <a:t>Ordered load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lumMod val="20000"/>
                    <a:lumOff val="80000"/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9319547117765432"/>
                  <c:y val="8.038456871723151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0.0111x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- 0.5785x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+ 9.347x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- 66.425x + 1046.4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0.9837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'Ordered load diagram'!$A$2:$A$25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'Ordered load diagram'!$B$2:$B$25</c:f>
              <c:numCache>
                <c:formatCode>General</c:formatCode>
                <c:ptCount val="24"/>
                <c:pt idx="0">
                  <c:v>988</c:v>
                </c:pt>
                <c:pt idx="1">
                  <c:v>930</c:v>
                </c:pt>
                <c:pt idx="2">
                  <c:v>921</c:v>
                </c:pt>
                <c:pt idx="3">
                  <c:v>906</c:v>
                </c:pt>
                <c:pt idx="4">
                  <c:v>900</c:v>
                </c:pt>
                <c:pt idx="5">
                  <c:v>886</c:v>
                </c:pt>
                <c:pt idx="6">
                  <c:v>881</c:v>
                </c:pt>
                <c:pt idx="7">
                  <c:v>849</c:v>
                </c:pt>
                <c:pt idx="8">
                  <c:v>836</c:v>
                </c:pt>
                <c:pt idx="9">
                  <c:v>831</c:v>
                </c:pt>
                <c:pt idx="10">
                  <c:v>822</c:v>
                </c:pt>
                <c:pt idx="11">
                  <c:v>814</c:v>
                </c:pt>
                <c:pt idx="12">
                  <c:v>813</c:v>
                </c:pt>
                <c:pt idx="13">
                  <c:v>801</c:v>
                </c:pt>
                <c:pt idx="14">
                  <c:v>792</c:v>
                </c:pt>
                <c:pt idx="15">
                  <c:v>771</c:v>
                </c:pt>
                <c:pt idx="16">
                  <c:v>730</c:v>
                </c:pt>
                <c:pt idx="17">
                  <c:v>643</c:v>
                </c:pt>
                <c:pt idx="18">
                  <c:v>641</c:v>
                </c:pt>
                <c:pt idx="19">
                  <c:v>584</c:v>
                </c:pt>
                <c:pt idx="20">
                  <c:v>582</c:v>
                </c:pt>
                <c:pt idx="21">
                  <c:v>557</c:v>
                </c:pt>
                <c:pt idx="22">
                  <c:v>553</c:v>
                </c:pt>
                <c:pt idx="23">
                  <c:v>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E-40BB-8262-F319F197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54896"/>
        <c:axId val="288249488"/>
      </c:scatterChart>
      <c:valAx>
        <c:axId val="288254896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Helvetica" pitchFamily="2" charset="0"/>
                  </a:rPr>
                  <a:t>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49488"/>
        <c:crosses val="autoZero"/>
        <c:crossBetween val="midCat"/>
        <c:majorUnit val="1"/>
        <c:minorUnit val="1"/>
      </c:valAx>
      <c:valAx>
        <c:axId val="28824948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200" b="1">
                    <a:latin typeface="Helvetica" pitchFamily="2" charset="0"/>
                  </a:rPr>
                  <a:t>P</a:t>
                </a:r>
                <a:r>
                  <a:rPr lang="en-US" sz="1200" b="1" baseline="0">
                    <a:latin typeface="Helvetica" pitchFamily="2" charset="0"/>
                  </a:rPr>
                  <a:t> (MW)</a:t>
                </a:r>
                <a:endParaRPr lang="en-US" sz="1200" b="1"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54896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mk-MK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 load duration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mk-MK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chemeClr val="accent1">
                    <a:satMod val="175000"/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lumMod val="20000"/>
                    <a:lumOff val="80000"/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8851661298019565"/>
                  <c:y val="-0.230889429262518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mk-MK"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2E-10x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4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- 6E-07x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+ 0.0007x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- 0.3477x + 64.344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0.992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mk-MK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'Inverse load duration curve'!$A$2:$A$25</c:f>
              <c:numCache>
                <c:formatCode>General</c:formatCode>
                <c:ptCount val="24"/>
                <c:pt idx="0">
                  <c:v>988</c:v>
                </c:pt>
                <c:pt idx="1">
                  <c:v>930</c:v>
                </c:pt>
                <c:pt idx="2">
                  <c:v>921</c:v>
                </c:pt>
                <c:pt idx="3">
                  <c:v>906</c:v>
                </c:pt>
                <c:pt idx="4">
                  <c:v>900</c:v>
                </c:pt>
                <c:pt idx="5">
                  <c:v>886</c:v>
                </c:pt>
                <c:pt idx="6">
                  <c:v>881</c:v>
                </c:pt>
                <c:pt idx="7">
                  <c:v>849</c:v>
                </c:pt>
                <c:pt idx="8">
                  <c:v>836</c:v>
                </c:pt>
                <c:pt idx="9">
                  <c:v>831</c:v>
                </c:pt>
                <c:pt idx="10">
                  <c:v>822</c:v>
                </c:pt>
                <c:pt idx="11">
                  <c:v>814</c:v>
                </c:pt>
                <c:pt idx="12">
                  <c:v>813</c:v>
                </c:pt>
                <c:pt idx="13">
                  <c:v>801</c:v>
                </c:pt>
                <c:pt idx="14">
                  <c:v>792</c:v>
                </c:pt>
                <c:pt idx="15">
                  <c:v>771</c:v>
                </c:pt>
                <c:pt idx="16">
                  <c:v>730</c:v>
                </c:pt>
                <c:pt idx="17">
                  <c:v>643</c:v>
                </c:pt>
                <c:pt idx="18">
                  <c:v>641</c:v>
                </c:pt>
                <c:pt idx="19">
                  <c:v>584</c:v>
                </c:pt>
                <c:pt idx="20">
                  <c:v>582</c:v>
                </c:pt>
                <c:pt idx="21">
                  <c:v>557</c:v>
                </c:pt>
                <c:pt idx="22">
                  <c:v>553</c:v>
                </c:pt>
                <c:pt idx="23">
                  <c:v>541</c:v>
                </c:pt>
              </c:numCache>
            </c:numRef>
          </c:xVal>
          <c:yVal>
            <c:numRef>
              <c:f>'Inverse load duration curve'!$B$2:$B$25</c:f>
              <c:numCache>
                <c:formatCode>0.00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0.20833333333333334</c:v>
                </c:pt>
                <c:pt idx="5">
                  <c:v>0.25</c:v>
                </c:pt>
                <c:pt idx="6">
                  <c:v>0.29166666666666669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0.45833333333333331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0.58333333333333337</c:v>
                </c:pt>
                <c:pt idx="14">
                  <c:v>0.625</c:v>
                </c:pt>
                <c:pt idx="15">
                  <c:v>0.66666666666666663</c:v>
                </c:pt>
                <c:pt idx="16">
                  <c:v>0.70833333333333337</c:v>
                </c:pt>
                <c:pt idx="17">
                  <c:v>0.75</c:v>
                </c:pt>
                <c:pt idx="18">
                  <c:v>0.79166666666666663</c:v>
                </c:pt>
                <c:pt idx="19">
                  <c:v>0.83333333333333337</c:v>
                </c:pt>
                <c:pt idx="20">
                  <c:v>0.875</c:v>
                </c:pt>
                <c:pt idx="21">
                  <c:v>0.91666666666666663</c:v>
                </c:pt>
                <c:pt idx="22">
                  <c:v>0.95833333333333337</c:v>
                </c:pt>
                <c:pt idx="2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F-45AD-9EF9-8376D9AB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73920"/>
        <c:axId val="431079744"/>
      </c:scatterChart>
      <c:valAx>
        <c:axId val="4310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mk-MK"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Helvetica" pitchFamily="2" charset="0"/>
                  </a:rPr>
                  <a:t>P</a:t>
                </a:r>
                <a:r>
                  <a:rPr lang="en-US" sz="1100" baseline="0">
                    <a:latin typeface="Helvetica" pitchFamily="2" charset="0"/>
                  </a:rPr>
                  <a:t> (MW)</a:t>
                </a:r>
                <a:endParaRPr lang="en-US" sz="1100"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mk-MK"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mk-MK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79744"/>
        <c:crosses val="autoZero"/>
        <c:crossBetween val="midCat"/>
      </c:valAx>
      <c:valAx>
        <c:axId val="43107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mk-MK"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Helvetica" pitchFamily="2" charset="0"/>
                  </a:rPr>
                  <a:t>t</a:t>
                </a:r>
                <a:r>
                  <a:rPr lang="en-US" sz="1100" baseline="0">
                    <a:latin typeface="Helvetica" pitchFamily="2" charset="0"/>
                  </a:rPr>
                  <a:t> (p.u.)</a:t>
                </a:r>
                <a:endParaRPr lang="en-US" sz="1100"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mk-MK"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mk-MK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mk-MK" sz="9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mk-MK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mk-MK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12</xdr:row>
      <xdr:rowOff>160020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3545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7620</xdr:colOff>
      <xdr:row>1</xdr:row>
      <xdr:rowOff>7620</xdr:rowOff>
    </xdr:from>
    <xdr:to>
      <xdr:col>17</xdr:col>
      <xdr:colOff>243840</xdr:colOff>
      <xdr:row>17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472440</xdr:colOff>
      <xdr:row>19</xdr:row>
      <xdr:rowOff>152400</xdr:rowOff>
    </xdr:from>
    <xdr:to>
      <xdr:col>16</xdr:col>
      <xdr:colOff>592785</xdr:colOff>
      <xdr:row>37</xdr:row>
      <xdr:rowOff>23262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0040" y="3825240"/>
          <a:ext cx="6216345" cy="316270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12</xdr:row>
      <xdr:rowOff>160020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7620</xdr:colOff>
      <xdr:row>1</xdr:row>
      <xdr:rowOff>7620</xdr:rowOff>
    </xdr:from>
    <xdr:to>
      <xdr:col>17</xdr:col>
      <xdr:colOff>30480</xdr:colOff>
      <xdr:row>17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53340</xdr:colOff>
      <xdr:row>12</xdr:row>
      <xdr:rowOff>160020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6</xdr:col>
      <xdr:colOff>0</xdr:colOff>
      <xdr:row>1</xdr:row>
      <xdr:rowOff>15240</xdr:rowOff>
    </xdr:from>
    <xdr:to>
      <xdr:col>17</xdr:col>
      <xdr:colOff>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0" workbookViewId="0">
      <selection activeCell="W27" sqref="W27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</row>
    <row r="2" spans="1:5" ht="18" x14ac:dyDescent="0.3">
      <c r="A2" s="1">
        <v>1</v>
      </c>
      <c r="B2" s="1">
        <v>730</v>
      </c>
      <c r="D2" s="4" t="s">
        <v>2</v>
      </c>
      <c r="E2" s="3">
        <f>MAX(B2:B25)</f>
        <v>988</v>
      </c>
    </row>
    <row r="3" spans="1:5" ht="18" x14ac:dyDescent="0.3">
      <c r="A3" s="1">
        <v>2</v>
      </c>
      <c r="B3" s="1">
        <v>641</v>
      </c>
      <c r="D3" s="4" t="s">
        <v>3</v>
      </c>
      <c r="E3" s="3">
        <f>MIN(B2:B25)</f>
        <v>541</v>
      </c>
    </row>
    <row r="4" spans="1:5" ht="15.6" x14ac:dyDescent="0.3">
      <c r="A4" s="1">
        <v>3</v>
      </c>
      <c r="B4" s="1">
        <v>584</v>
      </c>
      <c r="D4" s="4" t="s">
        <v>7</v>
      </c>
      <c r="E4" s="3">
        <f>SUM(B2:B25)</f>
        <v>18572</v>
      </c>
    </row>
    <row r="5" spans="1:5" ht="15.6" x14ac:dyDescent="0.3">
      <c r="A5" s="1">
        <v>4</v>
      </c>
      <c r="B5" s="1">
        <v>553</v>
      </c>
      <c r="D5" s="4" t="s">
        <v>4</v>
      </c>
      <c r="E5" s="5">
        <f>E4/(E2*24)</f>
        <v>0.78323211875843457</v>
      </c>
    </row>
    <row r="6" spans="1:5" ht="18" x14ac:dyDescent="0.3">
      <c r="A6" s="1">
        <v>5</v>
      </c>
      <c r="B6" s="1">
        <v>557</v>
      </c>
      <c r="D6" s="4" t="s">
        <v>8</v>
      </c>
      <c r="E6" s="6">
        <f>E4/24</f>
        <v>773.83333333333337</v>
      </c>
    </row>
    <row r="7" spans="1:5" ht="15.6" x14ac:dyDescent="0.3">
      <c r="A7" s="1">
        <v>6</v>
      </c>
      <c r="B7" s="1">
        <v>541</v>
      </c>
      <c r="D7" s="4" t="s">
        <v>6</v>
      </c>
      <c r="E7" s="6">
        <f>E4/E2</f>
        <v>18.79757085020243</v>
      </c>
    </row>
    <row r="8" spans="1:5" ht="15.6" x14ac:dyDescent="0.3">
      <c r="A8" s="1">
        <v>7</v>
      </c>
      <c r="B8" s="1">
        <v>582</v>
      </c>
      <c r="D8" s="4" t="s">
        <v>5</v>
      </c>
      <c r="E8" s="5">
        <f>E3/E2</f>
        <v>0.54757085020242913</v>
      </c>
    </row>
    <row r="9" spans="1:5" x14ac:dyDescent="0.3">
      <c r="A9" s="1">
        <v>8</v>
      </c>
      <c r="B9" s="1">
        <v>643</v>
      </c>
    </row>
    <row r="10" spans="1:5" x14ac:dyDescent="0.3">
      <c r="A10" s="1">
        <v>9</v>
      </c>
      <c r="B10" s="1">
        <v>771</v>
      </c>
    </row>
    <row r="11" spans="1:5" x14ac:dyDescent="0.3">
      <c r="A11" s="1">
        <v>10</v>
      </c>
      <c r="B11" s="1">
        <v>849</v>
      </c>
    </row>
    <row r="12" spans="1:5" x14ac:dyDescent="0.3">
      <c r="A12" s="1">
        <v>11</v>
      </c>
      <c r="B12" s="1">
        <v>822</v>
      </c>
    </row>
    <row r="13" spans="1:5" x14ac:dyDescent="0.3">
      <c r="A13" s="1">
        <v>12</v>
      </c>
      <c r="B13" s="1">
        <v>921</v>
      </c>
    </row>
    <row r="14" spans="1:5" x14ac:dyDescent="0.3">
      <c r="A14" s="1">
        <v>13</v>
      </c>
      <c r="B14" s="1">
        <v>881</v>
      </c>
    </row>
    <row r="15" spans="1:5" x14ac:dyDescent="0.3">
      <c r="A15" s="1">
        <v>14</v>
      </c>
      <c r="B15" s="1">
        <v>886</v>
      </c>
    </row>
    <row r="16" spans="1:5" x14ac:dyDescent="0.3">
      <c r="A16" s="1">
        <v>15</v>
      </c>
      <c r="B16" s="1">
        <v>906</v>
      </c>
    </row>
    <row r="17" spans="1:2" x14ac:dyDescent="0.3">
      <c r="A17" s="1">
        <v>16</v>
      </c>
      <c r="B17" s="1">
        <v>836</v>
      </c>
    </row>
    <row r="18" spans="1:2" x14ac:dyDescent="0.3">
      <c r="A18" s="1">
        <v>17</v>
      </c>
      <c r="B18" s="1">
        <v>831</v>
      </c>
    </row>
    <row r="19" spans="1:2" x14ac:dyDescent="0.3">
      <c r="A19" s="1">
        <v>18</v>
      </c>
      <c r="B19" s="1">
        <v>792</v>
      </c>
    </row>
    <row r="20" spans="1:2" x14ac:dyDescent="0.3">
      <c r="A20" s="1">
        <v>19</v>
      </c>
      <c r="B20" s="1">
        <v>813</v>
      </c>
    </row>
    <row r="21" spans="1:2" x14ac:dyDescent="0.3">
      <c r="A21" s="1">
        <v>20</v>
      </c>
      <c r="B21" s="1">
        <v>814</v>
      </c>
    </row>
    <row r="22" spans="1:2" x14ac:dyDescent="0.3">
      <c r="A22" s="1">
        <v>21</v>
      </c>
      <c r="B22" s="1">
        <v>930</v>
      </c>
    </row>
    <row r="23" spans="1:2" x14ac:dyDescent="0.3">
      <c r="A23" s="1">
        <v>22</v>
      </c>
      <c r="B23" s="1">
        <v>988</v>
      </c>
    </row>
    <row r="24" spans="1:2" x14ac:dyDescent="0.3">
      <c r="A24" s="1">
        <v>23</v>
      </c>
      <c r="B24" s="1">
        <v>900</v>
      </c>
    </row>
    <row r="25" spans="1:2" x14ac:dyDescent="0.3">
      <c r="A25" s="1">
        <v>24</v>
      </c>
      <c r="B25" s="1">
        <v>801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F21" sqref="F21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</row>
    <row r="2" spans="1:5" ht="18" x14ac:dyDescent="0.3">
      <c r="A2" s="1">
        <v>1</v>
      </c>
      <c r="B2" s="1">
        <v>988</v>
      </c>
      <c r="D2" s="4" t="s">
        <v>2</v>
      </c>
      <c r="E2" s="3">
        <f>MAX(B2:B25)</f>
        <v>988</v>
      </c>
    </row>
    <row r="3" spans="1:5" ht="18" x14ac:dyDescent="0.3">
      <c r="A3" s="1">
        <v>2</v>
      </c>
      <c r="B3" s="1">
        <v>930</v>
      </c>
      <c r="D3" s="4" t="s">
        <v>3</v>
      </c>
      <c r="E3" s="3">
        <f>MIN(B2:B25)</f>
        <v>541</v>
      </c>
    </row>
    <row r="4" spans="1:5" ht="15.6" x14ac:dyDescent="0.3">
      <c r="A4" s="1">
        <v>3</v>
      </c>
      <c r="B4" s="1">
        <v>921</v>
      </c>
      <c r="D4" s="4" t="s">
        <v>7</v>
      </c>
      <c r="E4" s="3">
        <f>SUM(B2:B25)</f>
        <v>18572</v>
      </c>
    </row>
    <row r="5" spans="1:5" ht="15.6" x14ac:dyDescent="0.3">
      <c r="A5" s="1">
        <v>4</v>
      </c>
      <c r="B5" s="1">
        <v>906</v>
      </c>
      <c r="D5" s="4" t="s">
        <v>4</v>
      </c>
      <c r="E5" s="5">
        <f>E4/(E2*24)</f>
        <v>0.78323211875843457</v>
      </c>
    </row>
    <row r="6" spans="1:5" ht="18" x14ac:dyDescent="0.3">
      <c r="A6" s="1">
        <v>5</v>
      </c>
      <c r="B6" s="1">
        <v>900</v>
      </c>
      <c r="D6" s="4" t="s">
        <v>8</v>
      </c>
      <c r="E6" s="6">
        <f>E4/24</f>
        <v>773.83333333333337</v>
      </c>
    </row>
    <row r="7" spans="1:5" ht="15.6" x14ac:dyDescent="0.3">
      <c r="A7" s="1">
        <v>6</v>
      </c>
      <c r="B7" s="1">
        <v>886</v>
      </c>
      <c r="D7" s="4" t="s">
        <v>6</v>
      </c>
      <c r="E7" s="6">
        <f>E4/E2</f>
        <v>18.79757085020243</v>
      </c>
    </row>
    <row r="8" spans="1:5" ht="15.6" x14ac:dyDescent="0.3">
      <c r="A8" s="1">
        <v>7</v>
      </c>
      <c r="B8" s="1">
        <v>881</v>
      </c>
      <c r="D8" s="4" t="s">
        <v>5</v>
      </c>
      <c r="E8" s="5">
        <f>E3/E2</f>
        <v>0.54757085020242913</v>
      </c>
    </row>
    <row r="9" spans="1:5" x14ac:dyDescent="0.3">
      <c r="A9" s="1">
        <v>8</v>
      </c>
      <c r="B9" s="1">
        <v>849</v>
      </c>
    </row>
    <row r="10" spans="1:5" x14ac:dyDescent="0.3">
      <c r="A10" s="1">
        <v>9</v>
      </c>
      <c r="B10" s="1">
        <v>836</v>
      </c>
    </row>
    <row r="11" spans="1:5" x14ac:dyDescent="0.3">
      <c r="A11" s="1">
        <v>10</v>
      </c>
      <c r="B11" s="1">
        <v>831</v>
      </c>
    </row>
    <row r="12" spans="1:5" x14ac:dyDescent="0.3">
      <c r="A12" s="1">
        <v>11</v>
      </c>
      <c r="B12" s="1">
        <v>822</v>
      </c>
    </row>
    <row r="13" spans="1:5" x14ac:dyDescent="0.3">
      <c r="A13" s="1">
        <v>12</v>
      </c>
      <c r="B13" s="1">
        <v>814</v>
      </c>
    </row>
    <row r="14" spans="1:5" x14ac:dyDescent="0.3">
      <c r="A14" s="1">
        <v>13</v>
      </c>
      <c r="B14" s="1">
        <v>813</v>
      </c>
    </row>
    <row r="15" spans="1:5" x14ac:dyDescent="0.3">
      <c r="A15" s="1">
        <v>14</v>
      </c>
      <c r="B15" s="1">
        <v>801</v>
      </c>
    </row>
    <row r="16" spans="1:5" x14ac:dyDescent="0.3">
      <c r="A16" s="1">
        <v>15</v>
      </c>
      <c r="B16" s="1">
        <v>792</v>
      </c>
    </row>
    <row r="17" spans="1:2" x14ac:dyDescent="0.3">
      <c r="A17" s="1">
        <v>16</v>
      </c>
      <c r="B17" s="1">
        <v>771</v>
      </c>
    </row>
    <row r="18" spans="1:2" x14ac:dyDescent="0.3">
      <c r="A18" s="1">
        <v>17</v>
      </c>
      <c r="B18" s="1">
        <v>730</v>
      </c>
    </row>
    <row r="19" spans="1:2" x14ac:dyDescent="0.3">
      <c r="A19" s="1">
        <v>18</v>
      </c>
      <c r="B19" s="1">
        <v>643</v>
      </c>
    </row>
    <row r="20" spans="1:2" x14ac:dyDescent="0.3">
      <c r="A20" s="1">
        <v>19</v>
      </c>
      <c r="B20" s="1">
        <v>641</v>
      </c>
    </row>
    <row r="21" spans="1:2" x14ac:dyDescent="0.3">
      <c r="A21" s="1">
        <v>20</v>
      </c>
      <c r="B21" s="1">
        <v>584</v>
      </c>
    </row>
    <row r="22" spans="1:2" x14ac:dyDescent="0.3">
      <c r="A22" s="1">
        <v>21</v>
      </c>
      <c r="B22" s="1">
        <v>582</v>
      </c>
    </row>
    <row r="23" spans="1:2" x14ac:dyDescent="0.3">
      <c r="A23" s="1">
        <v>22</v>
      </c>
      <c r="B23" s="1">
        <v>557</v>
      </c>
    </row>
    <row r="24" spans="1:2" x14ac:dyDescent="0.3">
      <c r="A24" s="1">
        <v>23</v>
      </c>
      <c r="B24" s="1">
        <v>553</v>
      </c>
    </row>
    <row r="25" spans="1:2" x14ac:dyDescent="0.3">
      <c r="A25" s="1">
        <v>24</v>
      </c>
      <c r="B25" s="1">
        <v>541</v>
      </c>
    </row>
  </sheetData>
  <sortState ref="B2:B25">
    <sortCondition descending="1"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16" sqref="E16"/>
    </sheetView>
  </sheetViews>
  <sheetFormatPr defaultRowHeight="14.4" x14ac:dyDescent="0.3"/>
  <sheetData>
    <row r="1" spans="1:5" x14ac:dyDescent="0.3">
      <c r="A1" s="2" t="s">
        <v>1</v>
      </c>
      <c r="B1" s="2" t="s">
        <v>9</v>
      </c>
    </row>
    <row r="2" spans="1:5" ht="18" x14ac:dyDescent="0.3">
      <c r="A2" s="1">
        <v>988</v>
      </c>
      <c r="B2" s="8">
        <f>'Ordered load diagram'!A2/24</f>
        <v>4.1666666666666664E-2</v>
      </c>
      <c r="C2" s="7"/>
      <c r="D2" s="4" t="s">
        <v>2</v>
      </c>
      <c r="E2" s="3">
        <f>MAX(A2:A25)</f>
        <v>988</v>
      </c>
    </row>
    <row r="3" spans="1:5" ht="18" x14ac:dyDescent="0.3">
      <c r="A3" s="1">
        <v>930</v>
      </c>
      <c r="B3" s="8">
        <f>'Ordered load diagram'!A3/24</f>
        <v>8.3333333333333329E-2</v>
      </c>
      <c r="C3" s="7"/>
      <c r="D3" s="4" t="s">
        <v>3</v>
      </c>
      <c r="E3" s="3">
        <f>MIN(A2:A25)</f>
        <v>541</v>
      </c>
    </row>
    <row r="4" spans="1:5" ht="15.6" x14ac:dyDescent="0.3">
      <c r="A4" s="1">
        <v>921</v>
      </c>
      <c r="B4" s="8">
        <f>'Ordered load diagram'!A4/24</f>
        <v>0.125</v>
      </c>
      <c r="C4" s="7"/>
      <c r="D4" s="4" t="s">
        <v>7</v>
      </c>
      <c r="E4" s="3">
        <f>SUM(A2:A25)</f>
        <v>18572</v>
      </c>
    </row>
    <row r="5" spans="1:5" ht="15.6" x14ac:dyDescent="0.3">
      <c r="A5" s="1">
        <v>906</v>
      </c>
      <c r="B5" s="8">
        <f>'Ordered load diagram'!A5/24</f>
        <v>0.16666666666666666</v>
      </c>
      <c r="C5" s="7"/>
      <c r="D5" s="4" t="s">
        <v>4</v>
      </c>
      <c r="E5" s="5">
        <f>E4/(E2*24)</f>
        <v>0.78323211875843457</v>
      </c>
    </row>
    <row r="6" spans="1:5" ht="18" x14ac:dyDescent="0.3">
      <c r="A6" s="1">
        <v>900</v>
      </c>
      <c r="B6" s="8">
        <f>'Ordered load diagram'!A6/24</f>
        <v>0.20833333333333334</v>
      </c>
      <c r="C6" s="7"/>
      <c r="D6" s="4" t="s">
        <v>8</v>
      </c>
      <c r="E6" s="6">
        <f>E4/24</f>
        <v>773.83333333333337</v>
      </c>
    </row>
    <row r="7" spans="1:5" ht="15.6" x14ac:dyDescent="0.3">
      <c r="A7" s="1">
        <v>886</v>
      </c>
      <c r="B7" s="8">
        <f>'Ordered load diagram'!A7/24</f>
        <v>0.25</v>
      </c>
      <c r="C7" s="7"/>
      <c r="D7" s="4" t="s">
        <v>6</v>
      </c>
      <c r="E7" s="6">
        <f>E4/E2</f>
        <v>18.79757085020243</v>
      </c>
    </row>
    <row r="8" spans="1:5" ht="15.6" x14ac:dyDescent="0.3">
      <c r="A8" s="1">
        <v>881</v>
      </c>
      <c r="B8" s="8">
        <f>'Ordered load diagram'!A8/24</f>
        <v>0.29166666666666669</v>
      </c>
      <c r="C8" s="7"/>
      <c r="D8" s="4" t="s">
        <v>5</v>
      </c>
      <c r="E8" s="5">
        <f>E3/E2</f>
        <v>0.54757085020242913</v>
      </c>
    </row>
    <row r="9" spans="1:5" x14ac:dyDescent="0.3">
      <c r="A9" s="1">
        <v>849</v>
      </c>
      <c r="B9" s="8">
        <f>'Ordered load diagram'!A9/24</f>
        <v>0.33333333333333331</v>
      </c>
      <c r="C9" s="7"/>
    </row>
    <row r="10" spans="1:5" x14ac:dyDescent="0.3">
      <c r="A10" s="1">
        <v>836</v>
      </c>
      <c r="B10" s="8">
        <f>'Ordered load diagram'!A10/24</f>
        <v>0.375</v>
      </c>
      <c r="C10" s="7"/>
    </row>
    <row r="11" spans="1:5" x14ac:dyDescent="0.3">
      <c r="A11" s="1">
        <v>831</v>
      </c>
      <c r="B11" s="8">
        <f>'Ordered load diagram'!A11/24</f>
        <v>0.41666666666666669</v>
      </c>
      <c r="C11" s="7"/>
    </row>
    <row r="12" spans="1:5" x14ac:dyDescent="0.3">
      <c r="A12" s="1">
        <v>822</v>
      </c>
      <c r="B12" s="8">
        <f>'Ordered load diagram'!A12/24</f>
        <v>0.45833333333333331</v>
      </c>
      <c r="C12" s="7"/>
    </row>
    <row r="13" spans="1:5" x14ac:dyDescent="0.3">
      <c r="A13" s="1">
        <v>814</v>
      </c>
      <c r="B13" s="8">
        <f>'Ordered load diagram'!A13/24</f>
        <v>0.5</v>
      </c>
      <c r="C13" s="7"/>
    </row>
    <row r="14" spans="1:5" x14ac:dyDescent="0.3">
      <c r="A14" s="1">
        <v>813</v>
      </c>
      <c r="B14" s="8">
        <f>'Ordered load diagram'!A14/24</f>
        <v>0.54166666666666663</v>
      </c>
      <c r="C14" s="7"/>
    </row>
    <row r="15" spans="1:5" x14ac:dyDescent="0.3">
      <c r="A15" s="1">
        <v>801</v>
      </c>
      <c r="B15" s="8">
        <f>'Ordered load diagram'!A15/24</f>
        <v>0.58333333333333337</v>
      </c>
      <c r="C15" s="7"/>
    </row>
    <row r="16" spans="1:5" x14ac:dyDescent="0.3">
      <c r="A16" s="1">
        <v>792</v>
      </c>
      <c r="B16" s="8">
        <f>'Ordered load diagram'!A16/24</f>
        <v>0.625</v>
      </c>
      <c r="C16" s="7"/>
    </row>
    <row r="17" spans="1:3" x14ac:dyDescent="0.3">
      <c r="A17" s="1">
        <v>771</v>
      </c>
      <c r="B17" s="8">
        <f>'Ordered load diagram'!A17/24</f>
        <v>0.66666666666666663</v>
      </c>
      <c r="C17" s="7"/>
    </row>
    <row r="18" spans="1:3" x14ac:dyDescent="0.3">
      <c r="A18" s="1">
        <v>730</v>
      </c>
      <c r="B18" s="8">
        <f>'Ordered load diagram'!A18/24</f>
        <v>0.70833333333333337</v>
      </c>
      <c r="C18" s="7"/>
    </row>
    <row r="19" spans="1:3" x14ac:dyDescent="0.3">
      <c r="A19" s="1">
        <v>643</v>
      </c>
      <c r="B19" s="8">
        <f>'Ordered load diagram'!A19/24</f>
        <v>0.75</v>
      </c>
      <c r="C19" s="7"/>
    </row>
    <row r="20" spans="1:3" x14ac:dyDescent="0.3">
      <c r="A20" s="1">
        <v>641</v>
      </c>
      <c r="B20" s="8">
        <f>'Ordered load diagram'!A20/24</f>
        <v>0.79166666666666663</v>
      </c>
      <c r="C20" s="7"/>
    </row>
    <row r="21" spans="1:3" x14ac:dyDescent="0.3">
      <c r="A21" s="1">
        <v>584</v>
      </c>
      <c r="B21" s="8">
        <f>'Ordered load diagram'!A21/24</f>
        <v>0.83333333333333337</v>
      </c>
      <c r="C21" s="7"/>
    </row>
    <row r="22" spans="1:3" x14ac:dyDescent="0.3">
      <c r="A22" s="1">
        <v>582</v>
      </c>
      <c r="B22" s="8">
        <f>'Ordered load diagram'!A22/24</f>
        <v>0.875</v>
      </c>
      <c r="C22" s="7"/>
    </row>
    <row r="23" spans="1:3" x14ac:dyDescent="0.3">
      <c r="A23" s="1">
        <v>557</v>
      </c>
      <c r="B23" s="8">
        <f>'Ordered load diagram'!A23/24</f>
        <v>0.91666666666666663</v>
      </c>
      <c r="C23" s="7"/>
    </row>
    <row r="24" spans="1:3" x14ac:dyDescent="0.3">
      <c r="A24" s="1">
        <v>553</v>
      </c>
      <c r="B24" s="8">
        <f>'Ordered load diagram'!A24/24</f>
        <v>0.95833333333333337</v>
      </c>
      <c r="C24" s="7"/>
    </row>
    <row r="25" spans="1:3" x14ac:dyDescent="0.3">
      <c r="A25" s="1">
        <v>541</v>
      </c>
      <c r="B25" s="8">
        <f>'Ordered load diagram'!A25/24</f>
        <v>1</v>
      </c>
      <c r="C2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load curve</vt:lpstr>
      <vt:lpstr>Ordered load diagram</vt:lpstr>
      <vt:lpstr>Inverse load duration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2022-02-10T09:28:32Z</dcterms:modified>
</cp:coreProperties>
</file>