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threadedComments/threadedComment1.xml" ContentType="application/vnd.ms-excel.threaded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eunic\AppData\Local\Box\Box Edit\Documents\FctUG8Ewy0i2Ptkk4c84Ng==\"/>
    </mc:Choice>
  </mc:AlternateContent>
  <xr:revisionPtr revIDLastSave="0" documentId="13_ncr:1_{B1BB5375-E8E2-4AA4-B3BF-6E3D280511EA}" xr6:coauthVersionLast="47" xr6:coauthVersionMax="47" xr10:uidLastSave="{00000000-0000-0000-0000-000000000000}"/>
  <bookViews>
    <workbookView xWindow="28680" yWindow="-120" windowWidth="29040" windowHeight="15840" firstSheet="15" activeTab="17" xr2:uid="{00000000-000D-0000-FFFF-FFFF00000000}"/>
  </bookViews>
  <sheets>
    <sheet name="template" sheetId="24" state="hidden" r:id="rId1"/>
    <sheet name="Project Summary" sheetId="3" r:id="rId2"/>
    <sheet name="Homes Summary" sheetId="4" r:id="rId3"/>
    <sheet name="Upgrade Summary" sheetId="23" r:id="rId4"/>
    <sheet name="Start" sheetId="20" state="hidden" r:id="rId5"/>
    <sheet name="Scope - House 3001" sheetId="13" r:id="rId6"/>
    <sheet name="Scope - House 3008_10" sheetId="12" r:id="rId7"/>
    <sheet name="Scope - House_3015_17" sheetId="10" r:id="rId8"/>
    <sheet name="Scope - House _3020_24" sheetId="18" r:id="rId9"/>
    <sheet name="Scope - House _3025_27" sheetId="19" r:id="rId10"/>
    <sheet name="Scope - House 3029" sheetId="9" r:id="rId11"/>
    <sheet name="Scope - House 3033" sheetId="7" r:id="rId12"/>
    <sheet name="Scope - House _3037" sheetId="25" r:id="rId13"/>
    <sheet name="Scope - House 3038" sheetId="16" r:id="rId14"/>
    <sheet name="Scope - House 3044" sheetId="11" r:id="rId15"/>
    <sheet name="Scope - House 3049" sheetId="8" r:id="rId16"/>
    <sheet name="Scope - House _3050_52" sheetId="1" r:id="rId17"/>
    <sheet name="Scope - House _3056" sheetId="26" r:id="rId18"/>
    <sheet name="Scope - House 3057" sheetId="14" r:id="rId19"/>
    <sheet name="Scope - House 3062" sheetId="17" r:id="rId20"/>
    <sheet name="Scope - House 3063" sheetId="15" r:id="rId21"/>
    <sheet name="End" sheetId="21" state="hidden" r:id="rId22"/>
  </sheets>
  <definedNames>
    <definedName name="_xlnm._FilterDatabase" localSheetId="8" hidden="1">'Scope - House _3020_24'!$A$3:$M$110</definedName>
    <definedName name="_xlnm._FilterDatabase" localSheetId="9" hidden="1">'Scope - House _3025_27'!$A$3:$M$110</definedName>
    <definedName name="_xlnm._FilterDatabase" localSheetId="12" hidden="1">'Scope - House _3037'!$A$3:$M$110</definedName>
    <definedName name="_xlnm._FilterDatabase" localSheetId="16" hidden="1">'Scope - House _3050_52'!$A$3:$M$108</definedName>
    <definedName name="_xlnm._FilterDatabase" localSheetId="17" hidden="1">'Scope - House _3056'!$A$3:$M$110</definedName>
    <definedName name="_xlnm._FilterDatabase" localSheetId="5" hidden="1">'Scope - House 3001'!$A$3:$M$107</definedName>
    <definedName name="_xlnm._FilterDatabase" localSheetId="6" hidden="1">'Scope - House 3008_10'!$A$3:$M$107</definedName>
    <definedName name="_xlnm._FilterDatabase" localSheetId="10" hidden="1">'Scope - House 3029'!$A$3:$M$107</definedName>
    <definedName name="_xlnm._FilterDatabase" localSheetId="11" hidden="1">'Scope - House 3033'!$A$3:$M$108</definedName>
    <definedName name="_xlnm._FilterDatabase" localSheetId="13" hidden="1">'Scope - House 3038'!$A$3:$M$107</definedName>
    <definedName name="_xlnm._FilterDatabase" localSheetId="14" hidden="1">'Scope - House 3044'!$A$3:$M$107</definedName>
    <definedName name="_xlnm._FilterDatabase" localSheetId="15" hidden="1">'Scope - House 3049'!$A$3:$M$107</definedName>
    <definedName name="_xlnm._FilterDatabase" localSheetId="18" hidden="1">'Scope - House 3057'!$A$3:$M$107</definedName>
    <definedName name="_xlnm._FilterDatabase" localSheetId="19" hidden="1">'Scope - House 3062'!$A$3:$M$107</definedName>
    <definedName name="_xlnm._FilterDatabase" localSheetId="20" hidden="1">'Scope - House 3063'!$A$3:$M$107</definedName>
    <definedName name="_xlnm._FilterDatabase" localSheetId="7" hidden="1">'Scope - House_3015_17'!$A$3:$M$107</definedName>
    <definedName name="_xlnm._FilterDatabase" localSheetId="0" hidden="1">template!$A$3:$M$107</definedName>
    <definedName name="_xlnm._FilterDatabase" localSheetId="3" hidden="1">'Upgrade Summary'!$A$3:$C$107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8" i="23" l="1"/>
  <c r="C41" i="23"/>
  <c r="C44" i="23"/>
  <c r="B105" i="23" a="1"/>
  <c r="B79" i="23" a="1"/>
  <c r="B64" i="23" a="1"/>
  <c r="B31" i="23" a="1"/>
  <c r="B84" i="23" a="1"/>
  <c r="B85" i="23" a="1"/>
  <c r="B11" i="23" a="1"/>
  <c r="H31" i="23" a="1"/>
  <c r="B19" i="23" a="1"/>
  <c r="B60" i="23" a="1"/>
  <c r="B50" i="23" a="1"/>
  <c r="B10" i="23" a="1"/>
  <c r="B82" i="23" a="1"/>
  <c r="H42" i="23" a="1"/>
  <c r="B23" i="23" a="1"/>
  <c r="I42" i="23" a="1"/>
  <c r="B45" i="23" a="1"/>
  <c r="B9" i="23" a="1"/>
  <c r="B77" i="23" a="1"/>
  <c r="B43" i="23" a="1"/>
  <c r="B27" i="23" a="1"/>
  <c r="B59" i="23" a="1"/>
  <c r="B26" i="23" a="1"/>
  <c r="G42" i="23" a="1"/>
  <c r="J42" i="23" a="1"/>
  <c r="B107" i="23" a="1"/>
  <c r="B99" i="23" a="1"/>
  <c r="B39" i="23" a="1"/>
  <c r="B56" i="23" a="1"/>
  <c r="B88" i="23" a="1"/>
  <c r="B37" i="23" a="1"/>
  <c r="B108" i="23" a="1"/>
  <c r="B68" i="23" a="1"/>
  <c r="B75" i="23" a="1"/>
  <c r="B57" i="23" a="1"/>
  <c r="B49" i="23" a="1"/>
  <c r="B7" i="23" a="1"/>
  <c r="B46" i="23" a="1"/>
  <c r="B58" i="23" a="1"/>
  <c r="B34" i="23" a="1"/>
  <c r="B90" i="23" a="1"/>
  <c r="B28" i="23" a="1"/>
  <c r="B95" i="23" a="1"/>
  <c r="B96" i="23" a="1"/>
  <c r="B76" i="23" a="1"/>
  <c r="B21" i="23" a="1"/>
  <c r="B65" i="23" a="1"/>
  <c r="B73" i="23" a="1"/>
  <c r="B5" i="23" a="1"/>
  <c r="B97" i="23" a="1"/>
  <c r="B54" i="23" a="1"/>
  <c r="B42" i="23" a="1"/>
  <c r="B67" i="23" a="1"/>
  <c r="B38" i="23" a="1"/>
  <c r="B104" i="23" a="1"/>
  <c r="H39" i="23" a="1"/>
  <c r="B25" i="23" a="1"/>
  <c r="B74" i="23" a="1"/>
  <c r="B18" i="23" a="1"/>
  <c r="B66" i="23" a="1"/>
  <c r="B52" i="23" a="1"/>
  <c r="I39" i="23" a="1"/>
  <c r="B40" i="23" a="1"/>
  <c r="B78" i="23" a="1"/>
  <c r="B61" i="23" a="1"/>
  <c r="B83" i="23" a="1"/>
  <c r="B71" i="23" a="1"/>
  <c r="J39" i="23" a="1"/>
  <c r="H30" i="23" a="1"/>
  <c r="B22" i="23" a="1"/>
  <c r="B80" i="23" a="1"/>
  <c r="B51" i="23" a="1"/>
  <c r="B13" i="23" a="1"/>
  <c r="B48" i="23" a="1"/>
  <c r="B70" i="23" a="1"/>
  <c r="B94" i="23" a="1"/>
  <c r="B41" i="23" a="1"/>
  <c r="B35" i="23" a="1"/>
  <c r="B93" i="23" a="1"/>
  <c r="B24" i="23" a="1"/>
  <c r="B16" i="23" a="1"/>
  <c r="B86" i="23" a="1"/>
  <c r="B32" i="23" a="1"/>
  <c r="B55" i="23" a="1"/>
  <c r="B81" i="23" a="1"/>
  <c r="B36" i="23" a="1"/>
  <c r="B102" i="23" a="1"/>
  <c r="B8" i="23" a="1"/>
  <c r="B87" i="23" a="1"/>
  <c r="B44" i="23" a="1"/>
  <c r="B92" i="23" a="1"/>
  <c r="B100" i="23" a="1"/>
  <c r="G39" i="23" a="1"/>
  <c r="B89" i="23" a="1"/>
  <c r="B15" i="23" a="1"/>
  <c r="B53" i="23" a="1"/>
  <c r="B62" i="23" a="1"/>
  <c r="B101" i="23" a="1"/>
  <c r="B14" i="23" a="1"/>
  <c r="B98" i="23" a="1"/>
  <c r="B63" i="23" a="1"/>
  <c r="B72" i="23" a="1"/>
  <c r="B33" i="23" a="1"/>
  <c r="B30" i="23" a="1"/>
  <c r="J39" i="23" l="1"/>
  <c r="G42" i="23"/>
  <c r="I42" i="23"/>
  <c r="J42" i="23"/>
  <c r="H42" i="23"/>
  <c r="I39" i="23"/>
  <c r="H39" i="23"/>
  <c r="G39" i="23"/>
  <c r="B18" i="23"/>
  <c r="B36" i="23"/>
  <c r="B49" i="23"/>
  <c r="B53" i="23"/>
  <c r="B57" i="23"/>
  <c r="B61" i="23"/>
  <c r="B65" i="23"/>
  <c r="B70" i="23"/>
  <c r="B74" i="23"/>
  <c r="B78" i="23"/>
  <c r="B82" i="23"/>
  <c r="B86" i="23"/>
  <c r="B90" i="23"/>
  <c r="B95" i="23"/>
  <c r="B99" i="23"/>
  <c r="B104" i="23"/>
  <c r="B27" i="23"/>
  <c r="B44" i="23"/>
  <c r="B9" i="23"/>
  <c r="B19" i="23"/>
  <c r="B28" i="23"/>
  <c r="B37" i="23"/>
  <c r="B45" i="23"/>
  <c r="B54" i="23"/>
  <c r="B62" i="23"/>
  <c r="B71" i="23"/>
  <c r="B79" i="23"/>
  <c r="B83" i="23"/>
  <c r="B92" i="23"/>
  <c r="B96" i="23"/>
  <c r="B105" i="23"/>
  <c r="B13" i="23"/>
  <c r="B32" i="23"/>
  <c r="B40" i="23"/>
  <c r="B14" i="23"/>
  <c r="B24" i="23"/>
  <c r="B33" i="23"/>
  <c r="B41" i="23"/>
  <c r="B50" i="23"/>
  <c r="B58" i="23"/>
  <c r="B66" i="23"/>
  <c r="B75" i="23"/>
  <c r="B87" i="23"/>
  <c r="B100" i="23"/>
  <c r="B23" i="23"/>
  <c r="B10" i="23"/>
  <c r="B21" i="23"/>
  <c r="B25" i="23"/>
  <c r="B34" i="23"/>
  <c r="B42" i="23"/>
  <c r="B51" i="23"/>
  <c r="B59" i="23"/>
  <c r="B63" i="23"/>
  <c r="B72" i="23"/>
  <c r="B80" i="23"/>
  <c r="B84" i="23"/>
  <c r="B88" i="23"/>
  <c r="B93" i="23"/>
  <c r="B97" i="23"/>
  <c r="B101" i="23"/>
  <c r="B107" i="23"/>
  <c r="B8" i="23"/>
  <c r="B5" i="23"/>
  <c r="B15" i="23"/>
  <c r="B30" i="23"/>
  <c r="B38" i="23"/>
  <c r="B46" i="23"/>
  <c r="B55" i="23"/>
  <c r="B67" i="23"/>
  <c r="B76" i="23"/>
  <c r="B7" i="23"/>
  <c r="B16" i="23"/>
  <c r="B26" i="23"/>
  <c r="B35" i="23"/>
  <c r="B43" i="23"/>
  <c r="B52" i="23"/>
  <c r="B60" i="23"/>
  <c r="B68" i="23"/>
  <c r="B77" i="23"/>
  <c r="B108" i="23"/>
  <c r="B11" i="23"/>
  <c r="B22" i="23"/>
  <c r="B31" i="23"/>
  <c r="B39" i="23"/>
  <c r="B48" i="23"/>
  <c r="B56" i="23"/>
  <c r="B64" i="23"/>
  <c r="B73" i="23"/>
  <c r="B81" i="23"/>
  <c r="B85" i="23"/>
  <c r="B89" i="23"/>
  <c r="B94" i="23"/>
  <c r="B98" i="23"/>
  <c r="B102" i="23"/>
  <c r="H31" i="23"/>
  <c r="H30" i="23"/>
  <c r="K43" i="23" l="1"/>
  <c r="K42" i="23"/>
  <c r="K40" i="23"/>
  <c r="I109" i="26"/>
  <c r="I106" i="26"/>
  <c r="I94" i="26"/>
  <c r="I47" i="26"/>
  <c r="I29" i="26"/>
  <c r="I20" i="26"/>
  <c r="I112" i="26" s="1"/>
  <c r="I17" i="26"/>
  <c r="I12" i="26"/>
  <c r="I6" i="26"/>
  <c r="I4" i="26"/>
  <c r="I109" i="25"/>
  <c r="I106" i="25"/>
  <c r="I94" i="25"/>
  <c r="I69" i="25"/>
  <c r="I47" i="25"/>
  <c r="I29" i="25"/>
  <c r="I20" i="25"/>
  <c r="I112" i="25" s="1"/>
  <c r="I17" i="25"/>
  <c r="I12" i="25"/>
  <c r="I6" i="25"/>
  <c r="I4" i="25"/>
  <c r="K46" i="23" a="1"/>
  <c r="J46" i="23" a="1"/>
  <c r="I46" i="23" a="1"/>
  <c r="H46" i="23" a="1"/>
  <c r="K46" i="23" l="1"/>
  <c r="J46" i="23"/>
  <c r="I46" i="23"/>
  <c r="H46" i="23"/>
  <c r="C101" i="23" l="1"/>
  <c r="C10" i="23"/>
  <c r="C30" i="23"/>
  <c r="C40" i="23"/>
  <c r="C50" i="23"/>
  <c r="C90" i="23"/>
  <c r="C102" i="23"/>
  <c r="C104" i="23"/>
  <c r="C105" i="23"/>
  <c r="C108" i="23"/>
  <c r="C107" i="23"/>
  <c r="C60" i="23"/>
  <c r="C70" i="23"/>
  <c r="D102" i="23" a="1"/>
  <c r="D39" i="23" a="1"/>
  <c r="D90" i="23" a="1"/>
  <c r="D10" i="23" a="1"/>
  <c r="D104" i="23" a="1"/>
  <c r="D50" i="23" a="1"/>
  <c r="D46" i="23" a="1"/>
  <c r="D105" i="23" a="1"/>
  <c r="D32" i="23" a="1"/>
  <c r="D40" i="23" a="1"/>
  <c r="D107" i="23" a="1"/>
  <c r="D108" i="23" a="1"/>
  <c r="D101" i="23" a="1"/>
  <c r="D60" i="23" a="1"/>
  <c r="D30" i="23" a="1"/>
  <c r="K39" i="23" l="1"/>
  <c r="D10" i="23"/>
  <c r="D30" i="23"/>
  <c r="D32" i="23"/>
  <c r="D39" i="23"/>
  <c r="D40" i="23"/>
  <c r="D46" i="23"/>
  <c r="D50" i="23"/>
  <c r="D60" i="23"/>
  <c r="D90" i="23"/>
  <c r="D102" i="23"/>
  <c r="D101" i="23"/>
  <c r="D104" i="23"/>
  <c r="D105" i="23"/>
  <c r="D108" i="23"/>
  <c r="D107" i="23"/>
  <c r="C100" i="23"/>
  <c r="C80" i="23"/>
  <c r="D68" i="23" a="1"/>
  <c r="D8" i="23" a="1"/>
  <c r="D100" i="23" a="1"/>
  <c r="D92" i="23" a="1"/>
  <c r="D77" i="23" a="1"/>
  <c r="D26" i="23" a="1"/>
  <c r="D13" i="23" a="1"/>
  <c r="D80" i="23" a="1"/>
  <c r="D71" i="23" a="1"/>
  <c r="D48" i="23" a="1"/>
  <c r="G54" i="23" a="1"/>
  <c r="D38" i="23" a="1"/>
  <c r="D44" i="23" a="1"/>
  <c r="D87" i="23" a="1"/>
  <c r="D21" i="23" a="1"/>
  <c r="D36" i="23" a="1"/>
  <c r="D51" i="23" a="1"/>
  <c r="D11" i="23" a="1"/>
  <c r="D85" i="23" a="1"/>
  <c r="D75" i="23" a="1"/>
  <c r="D79" i="23" a="1"/>
  <c r="D9" i="23" a="1"/>
  <c r="D37" i="23" a="1"/>
  <c r="D42" i="23" a="1"/>
  <c r="D98" i="23" a="1"/>
  <c r="D34" i="23" a="1"/>
  <c r="D24" i="23" a="1"/>
  <c r="D81" i="23" a="1"/>
  <c r="D65" i="23" a="1"/>
  <c r="D35" i="23" a="1"/>
  <c r="D57" i="23" a="1"/>
  <c r="G74" i="23" a="1"/>
  <c r="D83" i="23" a="1"/>
  <c r="D72" i="23" a="1"/>
  <c r="D95" i="23" a="1"/>
  <c r="D56" i="23" a="1"/>
  <c r="D23" i="23" a="1"/>
  <c r="D5" i="23" a="1"/>
  <c r="D70" i="23" a="1"/>
  <c r="G49" i="23" a="1"/>
  <c r="D99" i="23" a="1"/>
  <c r="D31" i="23" a="1"/>
  <c r="D88" i="23" a="1"/>
  <c r="D55" i="23" a="1"/>
  <c r="H49" i="23" a="1"/>
  <c r="D15" i="23" a="1"/>
  <c r="D67" i="23" a="1"/>
  <c r="D25" i="23" a="1"/>
  <c r="D61" i="23" a="1"/>
  <c r="H54" i="23" a="1"/>
  <c r="D33" i="23" a="1"/>
  <c r="D66" i="23" a="1"/>
  <c r="D28" i="23" a="1"/>
  <c r="D27" i="23" a="1"/>
  <c r="D52" i="23" a="1"/>
  <c r="D86" i="23" a="1"/>
  <c r="H71" i="23" a="1"/>
  <c r="D7" i="23" a="1"/>
  <c r="K71" i="23" a="1"/>
  <c r="D74" i="23" a="1"/>
  <c r="D89" i="23" a="1"/>
  <c r="D73" i="23" a="1"/>
  <c r="D49" i="23" a="1"/>
  <c r="D59" i="23" a="1"/>
  <c r="D22" i="23" a="1"/>
  <c r="D64" i="23" a="1"/>
  <c r="D45" i="23" a="1"/>
  <c r="D16" i="23" a="1"/>
  <c r="G71" i="23" a="1"/>
  <c r="D54" i="23" a="1"/>
  <c r="D53" i="23" a="1"/>
  <c r="D96" i="23" a="1"/>
  <c r="D78" i="23" a="1"/>
  <c r="D14" i="23" a="1"/>
  <c r="D84" i="23" a="1"/>
  <c r="D43" i="23" a="1"/>
  <c r="D93" i="23" a="1"/>
  <c r="D82" i="23" a="1"/>
  <c r="D62" i="23" a="1"/>
  <c r="D19" i="23" a="1"/>
  <c r="D18" i="23" a="1"/>
  <c r="H74" i="23" a="1"/>
  <c r="D63" i="23" a="1"/>
  <c r="I74" i="23" a="1"/>
  <c r="D94" i="23" a="1"/>
  <c r="D97" i="23" a="1"/>
  <c r="D41" i="23" a="1"/>
  <c r="I71" i="23" a="1"/>
  <c r="D58" i="23" a="1"/>
  <c r="D76" i="23" a="1"/>
  <c r="D100" i="23" l="1"/>
  <c r="D70" i="23"/>
  <c r="D80" i="23"/>
  <c r="H54" i="23"/>
  <c r="G54" i="23"/>
  <c r="H49" i="23"/>
  <c r="G49" i="23"/>
  <c r="K71" i="23"/>
  <c r="I74" i="23"/>
  <c r="I71" i="23"/>
  <c r="H74" i="23"/>
  <c r="H71" i="23"/>
  <c r="G74" i="23"/>
  <c r="G71" i="23"/>
  <c r="D18" i="23"/>
  <c r="D44" i="23"/>
  <c r="D53" i="23"/>
  <c r="D57" i="23"/>
  <c r="D61" i="23"/>
  <c r="D65" i="23"/>
  <c r="D74" i="23"/>
  <c r="D78" i="23"/>
  <c r="D82" i="23"/>
  <c r="D86" i="23"/>
  <c r="D95" i="23"/>
  <c r="D99" i="23"/>
  <c r="D8" i="23"/>
  <c r="D27" i="23"/>
  <c r="D36" i="23"/>
  <c r="D49" i="23"/>
  <c r="D14" i="23"/>
  <c r="D24" i="23"/>
  <c r="D28" i="23"/>
  <c r="D37" i="23"/>
  <c r="D45" i="23"/>
  <c r="D54" i="23"/>
  <c r="D62" i="23"/>
  <c r="D71" i="23"/>
  <c r="D79" i="23"/>
  <c r="D87" i="23"/>
  <c r="D92" i="23"/>
  <c r="D23" i="23"/>
  <c r="D9" i="23"/>
  <c r="D19" i="23"/>
  <c r="D33" i="23"/>
  <c r="D41" i="23"/>
  <c r="D58" i="23"/>
  <c r="D66" i="23"/>
  <c r="D75" i="23"/>
  <c r="D83" i="23"/>
  <c r="D96" i="23"/>
  <c r="D21" i="23"/>
  <c r="D38" i="23"/>
  <c r="D55" i="23"/>
  <c r="D63" i="23"/>
  <c r="D76" i="23"/>
  <c r="D13" i="23"/>
  <c r="D15" i="23"/>
  <c r="D25" i="23"/>
  <c r="D34" i="23"/>
  <c r="D42" i="23"/>
  <c r="D51" i="23"/>
  <c r="D59" i="23"/>
  <c r="D67" i="23"/>
  <c r="D72" i="23"/>
  <c r="D84" i="23"/>
  <c r="D88" i="23"/>
  <c r="D93" i="23"/>
  <c r="D97" i="23"/>
  <c r="D11" i="23"/>
  <c r="D22" i="23"/>
  <c r="D31" i="23"/>
  <c r="D48" i="23"/>
  <c r="D56" i="23"/>
  <c r="D64" i="23"/>
  <c r="D77" i="23"/>
  <c r="D7" i="23"/>
  <c r="D16" i="23"/>
  <c r="D26" i="23"/>
  <c r="D35" i="23"/>
  <c r="D43" i="23"/>
  <c r="D52" i="23"/>
  <c r="D68" i="23"/>
  <c r="D73" i="23"/>
  <c r="D81" i="23"/>
  <c r="D85" i="23"/>
  <c r="D89" i="23"/>
  <c r="D94" i="23"/>
  <c r="D98" i="23"/>
  <c r="D5" i="23"/>
  <c r="I106" i="24"/>
  <c r="I103" i="24"/>
  <c r="I91" i="24"/>
  <c r="I69" i="24"/>
  <c r="I47" i="24"/>
  <c r="I29" i="24"/>
  <c r="I20" i="24"/>
  <c r="I110" i="24" s="1"/>
  <c r="I17" i="24"/>
  <c r="I12" i="24"/>
  <c r="I6" i="24"/>
  <c r="I4" i="24"/>
  <c r="C7" i="23"/>
  <c r="C8" i="23"/>
  <c r="C9" i="23"/>
  <c r="C11" i="23"/>
  <c r="C13" i="23"/>
  <c r="C14" i="23"/>
  <c r="C15" i="23"/>
  <c r="C16" i="23"/>
  <c r="C18" i="23"/>
  <c r="C19" i="23"/>
  <c r="C21" i="23"/>
  <c r="C23" i="23"/>
  <c r="C27" i="23"/>
  <c r="C28" i="23"/>
  <c r="C31" i="23"/>
  <c r="C32" i="23"/>
  <c r="C33" i="23"/>
  <c r="C34" i="23"/>
  <c r="C35" i="23"/>
  <c r="C36" i="23"/>
  <c r="C37" i="23"/>
  <c r="C39" i="23"/>
  <c r="C42" i="23"/>
  <c r="C43" i="23"/>
  <c r="C45" i="23"/>
  <c r="C46" i="23"/>
  <c r="C48" i="23"/>
  <c r="C49" i="23"/>
  <c r="C51" i="23"/>
  <c r="C52" i="23"/>
  <c r="C53" i="23"/>
  <c r="C54" i="23"/>
  <c r="C55" i="23"/>
  <c r="C56" i="23"/>
  <c r="C57" i="23"/>
  <c r="C58" i="23"/>
  <c r="C59" i="23"/>
  <c r="C61" i="23"/>
  <c r="C62" i="23"/>
  <c r="C63" i="23"/>
  <c r="C64" i="23"/>
  <c r="C65" i="23"/>
  <c r="C66" i="23"/>
  <c r="C67" i="23"/>
  <c r="C68" i="23"/>
  <c r="C71" i="23"/>
  <c r="C72" i="23"/>
  <c r="C73" i="23"/>
  <c r="C74" i="23"/>
  <c r="C75" i="23"/>
  <c r="C76" i="23"/>
  <c r="C77" i="23"/>
  <c r="C78" i="23"/>
  <c r="C79" i="23"/>
  <c r="C81" i="23"/>
  <c r="C82" i="23"/>
  <c r="C83" i="23"/>
  <c r="C84" i="23"/>
  <c r="C85" i="23"/>
  <c r="C86" i="23"/>
  <c r="C87" i="23"/>
  <c r="C88" i="23"/>
  <c r="C89" i="23"/>
  <c r="C92" i="23"/>
  <c r="C93" i="23"/>
  <c r="C94" i="23"/>
  <c r="C95" i="23"/>
  <c r="C96" i="23"/>
  <c r="C97" i="23"/>
  <c r="C98" i="23"/>
  <c r="C99" i="23"/>
  <c r="C5" i="23"/>
  <c r="I109" i="19" l="1"/>
  <c r="I106" i="19"/>
  <c r="I94" i="19"/>
  <c r="I69" i="19"/>
  <c r="I47" i="19"/>
  <c r="I29" i="19"/>
  <c r="I20" i="19"/>
  <c r="I112" i="19" s="1"/>
  <c r="I17" i="19"/>
  <c r="I12" i="19"/>
  <c r="I6" i="19"/>
  <c r="I4" i="19"/>
  <c r="I109" i="18"/>
  <c r="I106" i="18"/>
  <c r="I94" i="18"/>
  <c r="I69" i="18"/>
  <c r="I47" i="18"/>
  <c r="I29" i="18"/>
  <c r="I20" i="18"/>
  <c r="I17" i="18"/>
  <c r="I12" i="18"/>
  <c r="I6" i="18"/>
  <c r="I4" i="18"/>
  <c r="I106" i="17"/>
  <c r="I111" i="17" s="1"/>
  <c r="I103" i="17"/>
  <c r="I91" i="17"/>
  <c r="I69" i="17"/>
  <c r="I47" i="17"/>
  <c r="I29" i="17"/>
  <c r="I20" i="17"/>
  <c r="I17" i="17"/>
  <c r="I12" i="17"/>
  <c r="I6" i="17"/>
  <c r="I4" i="17"/>
  <c r="I111" i="16"/>
  <c r="I106" i="16"/>
  <c r="I103" i="16"/>
  <c r="I91" i="16"/>
  <c r="I69" i="16"/>
  <c r="I47" i="16"/>
  <c r="I29" i="16"/>
  <c r="I20" i="16"/>
  <c r="I17" i="16"/>
  <c r="I12" i="16"/>
  <c r="I6" i="16"/>
  <c r="I4" i="16"/>
  <c r="I111" i="15"/>
  <c r="I106" i="15"/>
  <c r="I103" i="15"/>
  <c r="I91" i="15"/>
  <c r="I69" i="15"/>
  <c r="I47" i="15"/>
  <c r="I29" i="15"/>
  <c r="I20" i="15"/>
  <c r="I17" i="15"/>
  <c r="I12" i="15"/>
  <c r="I6" i="15"/>
  <c r="I4" i="15"/>
  <c r="I106" i="14"/>
  <c r="I103" i="14"/>
  <c r="I91" i="14"/>
  <c r="I69" i="14"/>
  <c r="I47" i="14"/>
  <c r="I29" i="14"/>
  <c r="I20" i="14"/>
  <c r="I111" i="14" s="1"/>
  <c r="I17" i="14"/>
  <c r="I12" i="14"/>
  <c r="I6" i="14"/>
  <c r="I4" i="14"/>
  <c r="F21" i="13"/>
  <c r="I106" i="13"/>
  <c r="I103" i="13"/>
  <c r="I91" i="13"/>
  <c r="I69" i="13"/>
  <c r="I47" i="13"/>
  <c r="I29" i="13"/>
  <c r="I20" i="13"/>
  <c r="I17" i="13"/>
  <c r="I12" i="13"/>
  <c r="I6" i="13"/>
  <c r="I4" i="13"/>
  <c r="I111" i="13" l="1"/>
  <c r="I113" i="18"/>
  <c r="I106" i="12" l="1"/>
  <c r="I103" i="12"/>
  <c r="I91" i="12"/>
  <c r="I69" i="12"/>
  <c r="I47" i="12"/>
  <c r="I29" i="12"/>
  <c r="I20" i="12"/>
  <c r="I111" i="12" s="1"/>
  <c r="I17" i="12"/>
  <c r="I12" i="12"/>
  <c r="I6" i="12"/>
  <c r="I4" i="12"/>
  <c r="I106" i="11" l="1"/>
  <c r="I103" i="11"/>
  <c r="I91" i="11"/>
  <c r="I69" i="11"/>
  <c r="I47" i="11"/>
  <c r="I29" i="11"/>
  <c r="I20" i="11"/>
  <c r="I111" i="11" s="1"/>
  <c r="I17" i="11"/>
  <c r="I12" i="11"/>
  <c r="I6" i="11"/>
  <c r="I4" i="11"/>
  <c r="F25" i="10" l="1"/>
  <c r="I106" i="10" l="1"/>
  <c r="I103" i="10"/>
  <c r="I91" i="10"/>
  <c r="I69" i="10"/>
  <c r="I47" i="10"/>
  <c r="I29" i="10"/>
  <c r="I20" i="10"/>
  <c r="I17" i="10"/>
  <c r="I12" i="10"/>
  <c r="I6" i="10"/>
  <c r="I4" i="10"/>
  <c r="I110" i="10" l="1"/>
  <c r="I106" i="9"/>
  <c r="I103" i="9"/>
  <c r="I91" i="9"/>
  <c r="I69" i="9"/>
  <c r="I47" i="9"/>
  <c r="I29" i="9"/>
  <c r="I20" i="9"/>
  <c r="I17" i="9"/>
  <c r="I12" i="9"/>
  <c r="I6" i="9"/>
  <c r="I4" i="9"/>
  <c r="I111" i="9" l="1"/>
  <c r="I106" i="8"/>
  <c r="I103" i="8"/>
  <c r="I91" i="8"/>
  <c r="I69" i="8"/>
  <c r="I47" i="8"/>
  <c r="I29" i="8"/>
  <c r="I20" i="8"/>
  <c r="I17" i="8"/>
  <c r="I12" i="8"/>
  <c r="I6" i="8"/>
  <c r="I4" i="8"/>
  <c r="I106" i="7"/>
  <c r="I103" i="7"/>
  <c r="I91" i="7"/>
  <c r="I69" i="7"/>
  <c r="I47" i="7"/>
  <c r="I29" i="7"/>
  <c r="I20" i="7"/>
  <c r="I17" i="7"/>
  <c r="I12" i="7"/>
  <c r="I6" i="7"/>
  <c r="I4" i="7"/>
  <c r="I111" i="8" l="1"/>
  <c r="I112" i="7"/>
  <c r="I20" i="1" l="1"/>
  <c r="I106" i="1"/>
  <c r="I103" i="1"/>
  <c r="I91" i="1"/>
  <c r="I4" i="1"/>
  <c r="I6" i="1"/>
  <c r="I12" i="1"/>
  <c r="I17" i="1"/>
  <c r="I69" i="1"/>
  <c r="I47" i="1"/>
  <c r="I29" i="1"/>
  <c r="I110" i="1" l="1"/>
  <c r="C15" i="4"/>
  <c r="I15" i="4" s="1"/>
  <c r="C15" i="3" s="1"/>
  <c r="C14" i="4"/>
  <c r="I14" i="4" s="1"/>
  <c r="C14" i="3" s="1"/>
  <c r="C13" i="4"/>
  <c r="I13" i="4" s="1"/>
  <c r="C13" i="3" s="1"/>
  <c r="C11" i="4"/>
  <c r="I11" i="4" s="1"/>
  <c r="C11" i="3" s="1"/>
  <c r="G17" i="4"/>
  <c r="F17" i="4"/>
  <c r="E17" i="4"/>
  <c r="D17" i="4"/>
  <c r="C12" i="4"/>
  <c r="I12" i="4" s="1"/>
  <c r="C12" i="3" s="1"/>
  <c r="C17" i="4" l="1"/>
  <c r="I17" i="4" s="1"/>
  <c r="C17" i="3"/>
  <c r="C23" i="3" s="1"/>
  <c r="C27"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Amy Dryden</author>
  </authors>
  <commentList>
    <comment ref="B12" authorId="0" shapeId="0" xr:uid="{54A8823F-2F39-4B5D-ADAA-9385B789BC6C}">
      <text>
        <r>
          <rPr>
            <b/>
            <sz val="9"/>
            <color indexed="81"/>
            <rFont val="Tahoma"/>
            <family val="2"/>
          </rPr>
          <t>This will be completed by RHC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Amy Dryden</author>
  </authors>
  <commentList>
    <comment ref="A12" authorId="0" shapeId="0" xr:uid="{0AD681A5-35B3-403A-8A64-61A3F2747956}">
      <text>
        <r>
          <rPr>
            <b/>
            <sz val="9"/>
            <color indexed="81"/>
            <rFont val="Tahoma"/>
            <family val="2"/>
          </rPr>
          <t>This will be completed by RHC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Amy Dryden</author>
  </authors>
  <commentList>
    <comment ref="B12" authorId="0" shapeId="0" xr:uid="{81C87FBD-25A4-4F63-9981-96BCE5605FAB}">
      <text>
        <r>
          <rPr>
            <b/>
            <sz val="9"/>
            <color indexed="81"/>
            <rFont val="Tahoma"/>
            <family val="2"/>
          </rPr>
          <t>This will be completed by RHC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Amy Dryden</author>
  </authors>
  <commentList>
    <comment ref="B12" authorId="0" shapeId="0" xr:uid="{219D2D21-8570-487E-B9B2-A0C11E37E962}">
      <text>
        <r>
          <rPr>
            <b/>
            <sz val="9"/>
            <color indexed="81"/>
            <rFont val="Tahoma"/>
            <family val="2"/>
          </rPr>
          <t>This will be completed by RHC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Amy Dryden</author>
    <author>tc={4B37021D-66FE-406D-9EEE-DAB5F2CB44B6}</author>
    <author>tc={8332813B-6011-4EC6-937B-B1F4ADCE5385}</author>
  </authors>
  <commentList>
    <comment ref="B12" authorId="0" shapeId="0" xr:uid="{900F07DB-FAF7-4B59-8F30-7FFBCDAD5897}">
      <text>
        <r>
          <rPr>
            <b/>
            <sz val="9"/>
            <color indexed="81"/>
            <rFont val="Tahoma"/>
            <family val="2"/>
          </rPr>
          <t>This will be completed by RHC</t>
        </r>
      </text>
    </comment>
    <comment ref="E38" authorId="1" shapeId="0" xr:uid="{4B37021D-66FE-406D-9EEE-DAB5F2CB44B6}">
      <text>
        <t>[Threaded comment]
Your version of Excel allows you to read this threaded comment; however, any edits to it will get removed if the file is opened in a newer version of Excel. Learn more: https://go.microsoft.com/fwlink/?linkid=870924
Comment:
    confriming preference with residents</t>
      </text>
    </comment>
    <comment ref="E48" authorId="2" shapeId="0" xr:uid="{8332813B-6011-4EC6-937B-B1F4ADCE5385}">
      <text>
        <t>[Threaded comment]
Your version of Excel allows you to read this threaded comment; however, any edits to it will get removed if the file is opened in a newer version of Excel. Learn more: https://go.microsoft.com/fwlink/?linkid=870924
Comment:
    confirming preference with residents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Amy Dryden</author>
  </authors>
  <commentList>
    <comment ref="B12" authorId="0" shapeId="0" xr:uid="{C47FE0D5-EE0A-46C3-8084-8E112FEE688B}">
      <text>
        <r>
          <rPr>
            <b/>
            <sz val="9"/>
            <color indexed="81"/>
            <rFont val="Tahoma"/>
            <family val="2"/>
          </rPr>
          <t>This will be completed by RHC</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Amy Dryden</author>
  </authors>
  <commentList>
    <comment ref="B12" authorId="0" shapeId="0" xr:uid="{13634CC8-67B6-48E6-B969-26691A6C030F}">
      <text>
        <r>
          <rPr>
            <b/>
            <sz val="9"/>
            <color indexed="81"/>
            <rFont val="Tahoma"/>
            <family val="2"/>
          </rPr>
          <t>This will be completed by RHC</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Amy Dryden</author>
  </authors>
  <commentList>
    <comment ref="B12" authorId="0" shapeId="0" xr:uid="{B182F56C-574F-4F17-90BB-BB1E21D2496F}">
      <text>
        <r>
          <rPr>
            <b/>
            <sz val="9"/>
            <color indexed="81"/>
            <rFont val="Tahoma"/>
            <family val="2"/>
          </rPr>
          <t>This will be completed by RHC</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Amy Dryden</author>
  </authors>
  <commentList>
    <comment ref="B12" authorId="0" shapeId="0" xr:uid="{EAD7C421-86DB-4878-A688-87B10C927E64}">
      <text>
        <r>
          <rPr>
            <b/>
            <sz val="9"/>
            <color indexed="81"/>
            <rFont val="Tahoma"/>
            <family val="2"/>
          </rPr>
          <t>This will be completed by RHC</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Amy Dryden</author>
  </authors>
  <commentList>
    <comment ref="B12" authorId="0" shapeId="0" xr:uid="{3559EE66-4310-4F7A-85DB-1DD51CA2E5C3}">
      <text>
        <r>
          <rPr>
            <b/>
            <sz val="9"/>
            <color indexed="81"/>
            <rFont val="Tahoma"/>
            <family val="2"/>
          </rPr>
          <t>This will be completed by RHC</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Amy Dryden</author>
  </authors>
  <commentList>
    <comment ref="B12" authorId="0" shapeId="0" xr:uid="{C263A2AF-21C5-468B-9A25-7F0838A2EF36}">
      <text>
        <r>
          <rPr>
            <b/>
            <sz val="9"/>
            <color indexed="81"/>
            <rFont val="Tahoma"/>
            <family val="2"/>
          </rPr>
          <t>This will be completed by RHC</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Amy Dryden</author>
  </authors>
  <commentList>
    <comment ref="B12" authorId="0" shapeId="0" xr:uid="{DB89C7C4-8E49-4E4C-95E5-393B69D31DA5}">
      <text>
        <r>
          <rPr>
            <b/>
            <sz val="9"/>
            <color indexed="81"/>
            <rFont val="Tahoma"/>
            <family val="2"/>
          </rPr>
          <t>This will be completed by RHC</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Amy Dryden</author>
  </authors>
  <commentList>
    <comment ref="B12" authorId="0" shapeId="0" xr:uid="{19F0BA84-B42F-4AAA-ADE4-9A4D0E6AFB1F}">
      <text>
        <r>
          <rPr>
            <b/>
            <sz val="9"/>
            <color indexed="81"/>
            <rFont val="Tahoma"/>
            <family val="2"/>
          </rPr>
          <t>This will be completed by RHC</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Amy Dryden</author>
  </authors>
  <commentList>
    <comment ref="B12" authorId="0" shapeId="0" xr:uid="{00000000-0006-0000-0200-000001000000}">
      <text>
        <r>
          <rPr>
            <b/>
            <sz val="9"/>
            <color indexed="81"/>
            <rFont val="Tahoma"/>
            <family val="2"/>
          </rPr>
          <t>This will be completed by RHC</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Amy Dryden</author>
  </authors>
  <commentList>
    <comment ref="B12" authorId="0" shapeId="0" xr:uid="{62F03F36-7FBC-4CD5-BF9F-F14C6D5BD589}">
      <text>
        <r>
          <rPr>
            <b/>
            <sz val="9"/>
            <color indexed="81"/>
            <rFont val="Tahoma"/>
            <family val="2"/>
          </rPr>
          <t>This will be completed by RHC</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Amy Dryden</author>
  </authors>
  <commentList>
    <comment ref="B12" authorId="0" shapeId="0" xr:uid="{CDDFAA5F-EC4A-43C0-9DA3-FC750B2EC5D5}">
      <text>
        <r>
          <rPr>
            <b/>
            <sz val="9"/>
            <color indexed="81"/>
            <rFont val="Tahoma"/>
            <family val="2"/>
          </rPr>
          <t>This will be completed by RHC</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Amy Dryden</author>
  </authors>
  <commentList>
    <comment ref="B12" authorId="0" shapeId="0" xr:uid="{5C93A223-CC26-466A-B6E3-987FDD37BE07}">
      <text>
        <r>
          <rPr>
            <b/>
            <sz val="9"/>
            <color indexed="81"/>
            <rFont val="Tahoma"/>
            <family val="2"/>
          </rPr>
          <t>This will be completed by RHC</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Amy Dryden</author>
  </authors>
  <commentList>
    <comment ref="B12" authorId="0" shapeId="0" xr:uid="{DF061DD7-0182-4E96-9C01-FE6C51BF67B9}">
      <text>
        <r>
          <rPr>
            <b/>
            <sz val="9"/>
            <color indexed="81"/>
            <rFont val="Tahoma"/>
            <family val="2"/>
          </rPr>
          <t>This will be completed by RHC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<sst xmlns="http://schemas.openxmlformats.org/spreadsheetml/2006/main" count="7745" uniqueCount="1008">
  <si>
    <t>Cost Code</t>
  </si>
  <si>
    <t>Division</t>
  </si>
  <si>
    <t>Existing System</t>
  </si>
  <si>
    <t>Upgrade</t>
  </si>
  <si>
    <t>Proposed Upgrade #1</t>
  </si>
  <si>
    <t>Dimensions</t>
  </si>
  <si>
    <t>Unit of measure</t>
  </si>
  <si>
    <t>Qty</t>
  </si>
  <si>
    <t>Cost</t>
  </si>
  <si>
    <t>Cost Category</t>
  </si>
  <si>
    <t>Upgrade Specifications</t>
  </si>
  <si>
    <t>Notes</t>
  </si>
  <si>
    <t>Proposed Upgrade Alternate</t>
  </si>
  <si>
    <t>Potential rebate/funding source</t>
  </si>
  <si>
    <t>Scope - House_3015_17</t>
  </si>
  <si>
    <t>1 - General Requirements</t>
  </si>
  <si>
    <t>Scope - House 3029</t>
  </si>
  <si>
    <t>1.1 Protection &amp; Janitorial Cleanup &amp; COVID IDAP</t>
  </si>
  <si>
    <t>Labor</t>
  </si>
  <si>
    <t>Required for laying down protection, sanitizing/cleaning, other COVID safety protocols.</t>
  </si>
  <si>
    <t>Scope - House 3033</t>
  </si>
  <si>
    <t>2 - Existing Conditions (Site Work)</t>
  </si>
  <si>
    <t>Scope - House 3049</t>
  </si>
  <si>
    <t>2.1 French Drain</t>
  </si>
  <si>
    <t>Materials</t>
  </si>
  <si>
    <t>Scope - House _3050_52</t>
  </si>
  <si>
    <t>Install new</t>
  </si>
  <si>
    <t>Scope - House 3044</t>
  </si>
  <si>
    <t>2.2 Water Management in Basement</t>
  </si>
  <si>
    <t>Scope - House 3008_10</t>
  </si>
  <si>
    <t>Scope - House 3001</t>
  </si>
  <si>
    <t>2.3 Grey Water (Laundry to Landscape)</t>
  </si>
  <si>
    <t>NOT RHC</t>
  </si>
  <si>
    <t>Laundry at middle of driveway and not near vegetated area,  too far to make run with 1/4"per ft slope. Would have to go to driveway or newly created pervious surface</t>
  </si>
  <si>
    <t>Scope - House 3057</t>
  </si>
  <si>
    <t>6 - Wood, Plastics and Composites</t>
  </si>
  <si>
    <t>Scope - House 3063</t>
  </si>
  <si>
    <t>6.1 Rough Carpentry</t>
  </si>
  <si>
    <t>This is needed for costing to account for removing/replacing flooring, baseboards, cabinet/door fixes, as needed during the other upgrade work in the homes.</t>
  </si>
  <si>
    <t>Scope - House 3038</t>
  </si>
  <si>
    <t>Scope - House 3062</t>
  </si>
  <si>
    <t>6.2 Finish Carpentry</t>
  </si>
  <si>
    <t>Scope - House _3020_24</t>
  </si>
  <si>
    <t>Scope - House _3025_27</t>
  </si>
  <si>
    <t>9 - Finishes</t>
  </si>
  <si>
    <t>9.1 Painting</t>
  </si>
  <si>
    <t>7 - Thermal and Moisture Protection</t>
  </si>
  <si>
    <t>7.1 Attic Insulation</t>
  </si>
  <si>
    <t xml:space="preserve">attic storage area - install air barrier and insulation on underside of sloped ceiling and external walls (bring into envelope)
upper attic and attic space over entry- add R38
</t>
  </si>
  <si>
    <t>BayREN</t>
  </si>
  <si>
    <t>Installation</t>
  </si>
  <si>
    <t>7.2 Crawlspace Insulation</t>
  </si>
  <si>
    <t xml:space="preserve">vapor barrier and encapsulate crawlspace and R-19 batt insulation. Includes air sealing </t>
  </si>
  <si>
    <t xml:space="preserve">consider encapsulating crawlspace </t>
  </si>
  <si>
    <t>7.3 Wall Insulation</t>
  </si>
  <si>
    <t>7.4 Roofing - will go here if needed for solar</t>
  </si>
  <si>
    <t>11- Equipment / Appliances</t>
  </si>
  <si>
    <t>11.1 Range</t>
  </si>
  <si>
    <t xml:space="preserve">Induction Range  See Appliance selection list.
</t>
  </si>
  <si>
    <t>Electrical Wiring Required</t>
  </si>
  <si>
    <t xml:space="preserve">If moving panel may need to rerun
</t>
  </si>
  <si>
    <t>Gas capped or completely removed</t>
  </si>
  <si>
    <t xml:space="preserve">cap gas line, if accessible remove to crawlspace and cap </t>
  </si>
  <si>
    <t>Cost to remove &amp; dispose of existing</t>
  </si>
  <si>
    <t xml:space="preserve">Installation </t>
  </si>
  <si>
    <t>11.2 Dishwasher</t>
  </si>
  <si>
    <t>Install new plumbing &amp; electrical connection</t>
  </si>
  <si>
    <t>11.3 Washer</t>
  </si>
  <si>
    <t xml:space="preserve">3017: front loading energy star. See appliance list  </t>
  </si>
  <si>
    <t xml:space="preserve">PG&amp;E </t>
  </si>
  <si>
    <t>11.4 Dryer</t>
  </si>
  <si>
    <t>new circuit required if not heat pump dryer</t>
  </si>
  <si>
    <t xml:space="preserve">Energy Star dryer. See appliance list </t>
  </si>
  <si>
    <t>Install new vent and electrical connection</t>
  </si>
  <si>
    <t>11.5 Refrigerator</t>
  </si>
  <si>
    <t>Energy Star 
See Appliance selection list. Free standing no counter space on either die of cabinet above. Counter on one side</t>
  </si>
  <si>
    <t xml:space="preserve">Run water line for ice maker or water dispenser </t>
  </si>
  <si>
    <t>22 - Plumbing</t>
  </si>
  <si>
    <t>22.2 Water Heater</t>
  </si>
  <si>
    <t xml:space="preserve">65 or 50 gallon Rheem or equivalent </t>
  </si>
  <si>
    <t xml:space="preserve">65 gallon Rheem for  front unit. Locate either in laundry next to combined machine must be vented or in garage. Insulate all new plumbing </t>
  </si>
  <si>
    <t>Sanden option for interior location</t>
  </si>
  <si>
    <t>BayREN and TECH (TBD)</t>
  </si>
  <si>
    <t>New circuit run from main panel through crawlspace to closet approx. 20 ft</t>
  </si>
  <si>
    <t>Code upgrade for gas, straps, etc. required</t>
  </si>
  <si>
    <t>22.2 Water Heater 2</t>
  </si>
  <si>
    <t xml:space="preserve">Minimum 50 gallon, prefer 65 gallon. Thermostatic Mixing valve installed. Mode should be set in Heat pump only and set point a minimum of 135F
insulate all accessible hot water pipes. Remove water damaged pieces.  Locate in exterior closer rebuild as needed </t>
  </si>
  <si>
    <t xml:space="preserve">3017: 50 Gallon (or 65 gallon)  Rheem WH located in closet with exterior door.  Demo closet and rebuild.  There is room in  storage area if additional space may be needed and closet can be pushed back,.  </t>
  </si>
  <si>
    <t xml:space="preserve">Run new circuit for each HPWH. New circuit run from main panel through crawlspace. 
</t>
  </si>
  <si>
    <t>12.3 Shower heads</t>
  </si>
  <si>
    <t>Nebia System candidate?</t>
  </si>
  <si>
    <t>Install new and dispose of old</t>
  </si>
  <si>
    <t>12.4 Bathroom Faucets</t>
  </si>
  <si>
    <t>12.5 Kitchen Faucets</t>
  </si>
  <si>
    <t>12.6 Toilet</t>
  </si>
  <si>
    <t>23 - HVAC</t>
  </si>
  <si>
    <t xml:space="preserve">23.1 Space Heating </t>
  </si>
  <si>
    <t xml:space="preserve">Ephoca: Located in attic and ducted to each room. Ducted system. 
Ducted heat pump: Energy Star Rated; Variable speed inverter driven compressor; High static model capable with longer duct runs;  heat pumps must be Energy Star listed and have rated efficiencies of at least 15 SEER and 8.7 HSPF. Smart thermostat.
Ephoca option 2: PTPH one per apartment on living space. 
Est. load: 23,805 BTUh max
</t>
  </si>
  <si>
    <t xml:space="preserve">Compact Heat pump with no outdoor unit. </t>
  </si>
  <si>
    <t xml:space="preserve">PHTP  OR 
Ducted heat pump 
</t>
  </si>
  <si>
    <t>BayREN and TECH (TBD)
Mfgrer TBD</t>
  </si>
  <si>
    <t>Install new pump and duct connections</t>
  </si>
  <si>
    <t>Gas capped or completely removed?</t>
  </si>
  <si>
    <t>23.2 Space Heating 2</t>
  </si>
  <si>
    <t>For ducted heat pump location of compressor backyard. Potential on back wall.  Side yards may be too narrow. (5' and 3')  run ducts in attic
Assume smart thermostat installed.</t>
  </si>
  <si>
    <t xml:space="preserve">PHTP OR 
Ducted heat pump 
</t>
  </si>
  <si>
    <t>Install new heat pump and ducted connections</t>
  </si>
  <si>
    <t xml:space="preserve">23.3 Sheet Metal Duct Work </t>
  </si>
  <si>
    <t>new ducts - ducts in attic and registersin every room</t>
  </si>
  <si>
    <t>23.4 AC</t>
  </si>
  <si>
    <t>See above new HP</t>
  </si>
  <si>
    <t>23.5 Bathroom Ventilation</t>
  </si>
  <si>
    <t>Energy Start fan with continuous operation mode 25cfm with booster. Energy Star, 1 sone
Replace existing bath fan light with new fixture 
Any lighting integral or attached to the fan must be Energy Star LED</t>
  </si>
  <si>
    <t>Install new fan</t>
  </si>
  <si>
    <t>New vent connection</t>
  </si>
  <si>
    <t>Patch drywall</t>
  </si>
  <si>
    <t>23.6 Range Ventilation</t>
  </si>
  <si>
    <t xml:space="preserve">Min 110cfm range hood with sone limit of 4. Range hood must meet following specifications: 50% CE or 110cfm. Range hoods must be HVI rated and be rated at 4 sones or less. Ideally, the range hood would cover 50% of the front burners and have a 1 inch sump. </t>
  </si>
  <si>
    <t>26 - Electrical</t>
  </si>
  <si>
    <t>26.1 Electrical / Wiring</t>
  </si>
  <si>
    <t>run new conduit for future EV charger to junction box in garage</t>
  </si>
  <si>
    <t xml:space="preserve">TBD </t>
  </si>
  <si>
    <t>26.2 Main Service &amp; Panels</t>
  </si>
  <si>
    <t xml:space="preserve">Replace panel and potentially to 200A. Main Panel needs to be replaced with new panel and raised to code compliant location (approx. 66”) raised. Panel installed should include breakers for new circuits. 
Potential to upgrade to 125amp service drop. </t>
  </si>
  <si>
    <t xml:space="preserve">May need to move panel to clear gas meter. 
May need new service drop </t>
  </si>
  <si>
    <t>TBD</t>
  </si>
  <si>
    <t xml:space="preserve">Panel upgrade </t>
  </si>
  <si>
    <t>26.3 Subpanels</t>
  </si>
  <si>
    <t>Create subpanel as junction box to make it compliance OR keep as subpanel and run new feeder cable to it from new panel and run all new circuits from new panel so there are no other updates to subpanel.</t>
  </si>
  <si>
    <t>Panel upgrade/replacement</t>
  </si>
  <si>
    <t xml:space="preserve">26.4 Lighting </t>
  </si>
  <si>
    <t xml:space="preserve">26.5 Lighting Controls </t>
  </si>
  <si>
    <t xml:space="preserve"> Lighting Controls upgrade  (Dimmers) </t>
  </si>
  <si>
    <t>48 - Electrical Power Generation</t>
  </si>
  <si>
    <t>48.1 Solar Panels</t>
  </si>
  <si>
    <t>Not in Redhorse Scope.  Access to solar will be exterior mounted conduits.</t>
  </si>
  <si>
    <t>Roof Repairs?</t>
  </si>
  <si>
    <t>NOT RHC?</t>
  </si>
  <si>
    <t>Need detail provided on condition of existing roof and whether repairs will be required prior to solar installs.</t>
  </si>
  <si>
    <t>TBD Division section- Need More Detail</t>
  </si>
  <si>
    <t>Envelope</t>
  </si>
  <si>
    <t xml:space="preserve"> *Note - Multiple divisions required for this work depending on scope.
have chimney - that could be removed and sealed, interior and exterior patching and painting</t>
  </si>
  <si>
    <t>SUBTOTAL</t>
  </si>
  <si>
    <t>Oakland Ecoblock</t>
  </si>
  <si>
    <t>FBO = FURNISHED BY OWNER</t>
  </si>
  <si>
    <t>(A) = ALLOWANCE</t>
  </si>
  <si>
    <t>Oakland, CA</t>
  </si>
  <si>
    <t>NIC = NOT IN CONTRACT</t>
  </si>
  <si>
    <t>Preliminary Budget Template</t>
  </si>
  <si>
    <t>PROJECT SUMMARY</t>
  </si>
  <si>
    <t>Construction Contract Sum</t>
  </si>
  <si>
    <t>BUDGET</t>
  </si>
  <si>
    <t>COMMENTS</t>
  </si>
  <si>
    <t>NIC - Performed by others</t>
  </si>
  <si>
    <t>Total Direct Costs</t>
  </si>
  <si>
    <t>General Conditions</t>
  </si>
  <si>
    <t>Direct costs for project supervision and administration, temporary facilities, small tools, vehicles, debris, phone, site office, final cleaning.</t>
  </si>
  <si>
    <t>Based on X Month Construction Duration</t>
  </si>
  <si>
    <t>Project Subtotal</t>
  </si>
  <si>
    <t>Overhead and Profit</t>
  </si>
  <si>
    <t>TOTAL ESTIMATED PROJECT COSTS</t>
  </si>
  <si>
    <t xml:space="preserve">Projects at this level of design development should include a minimum 15% contingency of direct costs which is not included in the above pricing.  </t>
  </si>
  <si>
    <t>HOMES SUMMARY</t>
  </si>
  <si>
    <t>Home #1</t>
  </si>
  <si>
    <t>Home #2</t>
  </si>
  <si>
    <t>Home #3</t>
  </si>
  <si>
    <t>Home #4</t>
  </si>
  <si>
    <t>Home #5</t>
  </si>
  <si>
    <t>TOTAL</t>
  </si>
  <si>
    <t>Construction Costs</t>
  </si>
  <si>
    <t>NIC</t>
  </si>
  <si>
    <t>Upgrade TBD</t>
  </si>
  <si>
    <t>buildings</t>
  </si>
  <si>
    <t>quantity</t>
  </si>
  <si>
    <t>XX</t>
  </si>
  <si>
    <t>Scope - House _3056</t>
  </si>
  <si>
    <t>Scope - House _3037</t>
  </si>
  <si>
    <t>properties</t>
  </si>
  <si>
    <t>30"</t>
  </si>
  <si>
    <t>36"</t>
  </si>
  <si>
    <t>11.1 Range- Induction</t>
  </si>
  <si>
    <t>slide in</t>
  </si>
  <si>
    <t>free standing</t>
  </si>
  <si>
    <t>cook top</t>
  </si>
  <si>
    <t>electric wall oven</t>
  </si>
  <si>
    <t>Standard Dishwasher</t>
  </si>
  <si>
    <t xml:space="preserve">Drawer style </t>
  </si>
  <si>
    <t>Washer - HE</t>
  </si>
  <si>
    <t xml:space="preserve">Combined </t>
  </si>
  <si>
    <t xml:space="preserve">Coin operated </t>
  </si>
  <si>
    <t>Stacked Washer - HE</t>
  </si>
  <si>
    <t xml:space="preserve">Stacked Electric/HP  Dryer </t>
  </si>
  <si>
    <t>Heat Pump Dryer</t>
  </si>
  <si>
    <t>Combined</t>
  </si>
  <si>
    <t>Refrigerator (cu ft)</t>
  </si>
  <si>
    <t>20-21.6</t>
  </si>
  <si>
    <t xml:space="preserve">18 CUFT  w/o  cabinet </t>
  </si>
  <si>
    <t>18 CUFT  with cabinet</t>
  </si>
  <si>
    <t>20- 21.6 CUFT w/o cabinet</t>
  </si>
  <si>
    <t>20- 21.6 CUFT with cabinet</t>
  </si>
  <si>
    <t xml:space="preserve">buildings </t>
  </si>
  <si>
    <t>Units</t>
  </si>
  <si>
    <t xml:space="preserve">Rheem Prestige Gen 4 or equivalent </t>
  </si>
  <si>
    <t>Sanden</t>
  </si>
  <si>
    <t>Ducted Hydronic</t>
  </si>
  <si>
    <t>Ducted Heat Pump</t>
  </si>
  <si>
    <t xml:space="preserve">Ductless Heat Pump </t>
  </si>
  <si>
    <t xml:space="preserve">Heat pump with no outdoor unit  (Ephoca ) Ducted or Through Wall </t>
  </si>
  <si>
    <t xml:space="preserve">Ducted heat pump and  PTHP </t>
  </si>
  <si>
    <t xml:space="preserve">Note: </t>
  </si>
  <si>
    <t xml:space="preserve">Upgrade column is by building and there may more than one of the same system in a building (i.e. apts) </t>
  </si>
  <si>
    <t>Under cabinet</t>
  </si>
  <si>
    <t>wall mounted</t>
  </si>
  <si>
    <t>island</t>
  </si>
  <si>
    <t>microwave</t>
  </si>
  <si>
    <t>RHC Draft 3.5.21</t>
  </si>
  <si>
    <t xml:space="preserve">PROJECT NAME AND ADDRESSS </t>
  </si>
  <si>
    <t xml:space="preserve">Date of inspection </t>
  </si>
  <si>
    <t>n/a</t>
  </si>
  <si>
    <t>None</t>
  </si>
  <si>
    <t>Batts - R-13</t>
  </si>
  <si>
    <t>Y</t>
  </si>
  <si>
    <t>min R-38 air seal and insulate</t>
  </si>
  <si>
    <t>SQ FT</t>
  </si>
  <si>
    <t xml:space="preserve">2x3 joists could consider installing layer over it, but need to remove insulation in order to air seal. Mouse traps in attic. Remove insulation clean and seal.  Look for rodent pathways. </t>
  </si>
  <si>
    <t xml:space="preserve">R-19 batt insulation. Includes air sealing. Seal and insulate crawlspace </t>
  </si>
  <si>
    <t xml:space="preserve">pier and post foundation. vapor barrier and encapsulate crawlspace and R-19 batt insulation. Includes air sealing </t>
  </si>
  <si>
    <t>none</t>
  </si>
  <si>
    <t>N</t>
  </si>
  <si>
    <t xml:space="preserve">exterior shingles and interior  wood paneling.  </t>
  </si>
  <si>
    <t xml:space="preserve">2x4 16" oc plywood over skip sheathing 17 yr. old roof - 1 layer of roofing </t>
  </si>
  <si>
    <t>reroof</t>
  </si>
  <si>
    <t xml:space="preserve">add layer of shingles </t>
  </si>
  <si>
    <t xml:space="preserve">gas 30 :free standing </t>
  </si>
  <si>
    <t>Inches</t>
  </si>
  <si>
    <t xml:space="preserve">Induction Range  See Appliance selection list. Free standing. </t>
  </si>
  <si>
    <t xml:space="preserve">no circuit </t>
  </si>
  <si>
    <t>run new circuit</t>
  </si>
  <si>
    <t>20'0"</t>
  </si>
  <si>
    <t>Ft' In"</t>
  </si>
  <si>
    <t xml:space="preserve">approx. 20 ft in plan from panel location to stove location. Run circuit in crawlspace. </t>
  </si>
  <si>
    <t>Gas line</t>
  </si>
  <si>
    <t>NA</t>
  </si>
  <si>
    <t>accounted for in recycling and C&amp;D waste for project</t>
  </si>
  <si>
    <t>install new induction range</t>
  </si>
  <si>
    <t>Front loading</t>
  </si>
  <si>
    <t>separate</t>
  </si>
  <si>
    <t xml:space="preserve">gas stacked on top of washer </t>
  </si>
  <si>
    <t xml:space="preserve">locate dryer in "garage" area to allow for more space in home. </t>
  </si>
  <si>
    <t>Energy Star certified heat pump dryer with a CEF of at least 5.0</t>
  </si>
  <si>
    <t>18 cu ft Maytag 1991</t>
  </si>
  <si>
    <t>0'30"</t>
  </si>
  <si>
    <t xml:space="preserve">Energy Star 
See Appliance selection list. Need to update with selection 
30 wide fridge Free standing. No cabinet above. </t>
  </si>
  <si>
    <t xml:space="preserve">appliance removal </t>
  </si>
  <si>
    <t xml:space="preserve">1 gas water heater, exterior closet on side of home </t>
  </si>
  <si>
    <t xml:space="preserve"> Sanden  83 gallon tank. Thermostatic Mixing valve installed. Mode should be set in Heat pump only and set point a minimum of 160
insulate all accessible hot water pipes. </t>
  </si>
  <si>
    <t xml:space="preserve">1 gas water heater in exterior closet on side of home that needs to be rebuilt.  Consider locating at back of home. </t>
  </si>
  <si>
    <t>new circuit from panel to new location in crawlspace</t>
  </si>
  <si>
    <t>15'0"</t>
  </si>
  <si>
    <t>New circuit run from main panel through crawlspace to closet approx. 15 ft</t>
  </si>
  <si>
    <t xml:space="preserve">gas line and valve </t>
  </si>
  <si>
    <t>cap gas line</t>
  </si>
  <si>
    <t>&gt;1.5 gpm</t>
  </si>
  <si>
    <t>WaterSense Showerhead 1.5/1.8gpm.</t>
  </si>
  <si>
    <t xml:space="preserve">no aerators </t>
  </si>
  <si>
    <t xml:space="preserve">Install aerators </t>
  </si>
  <si>
    <t xml:space="preserve">water filter on faucet. 2.0gpm </t>
  </si>
  <si>
    <t>wall furnace</t>
  </si>
  <si>
    <t>Ducted combined hydronic</t>
  </si>
  <si>
    <t xml:space="preserve">
Airscape MUA air handler with control pod 
Estimated load: Est. load: XX,000 BTUh max
</t>
  </si>
  <si>
    <t xml:space="preserve">BayREN and TECH (TBD)
Mfgrer TBD
Alt EPIC grant </t>
  </si>
  <si>
    <t>cap gas in attic</t>
  </si>
  <si>
    <t>remove furnace</t>
  </si>
  <si>
    <t xml:space="preserve">None </t>
  </si>
  <si>
    <t>new ducts  in attic or crawlspace</t>
  </si>
  <si>
    <t>LF</t>
  </si>
  <si>
    <t>?</t>
  </si>
  <si>
    <t>Bath fan/light combination 25/50cfm  bathroom fan,</t>
  </si>
  <si>
    <t>Energy Star fan with continuous operation mode 25cfm with booster. Energy Star, 1 sone
Replace existing bath fan light with new fixture 
Any lighting integral or attached to the fan must be Energy Star LED</t>
  </si>
  <si>
    <t xml:space="preserve">Min 110cfm range hood with sone limit of 4
Range hood must meet following specifications: 50% CE or 110cfm. Range hoods must be HVI rated and be rated at 4 sones or less. Ideally, the range hood would cover 50% of the front burners and have a 1 inch sump. </t>
  </si>
  <si>
    <t>Some knob and tube in attic</t>
  </si>
  <si>
    <t>Evaluate when upgrading panel. Conduit for EV charger
knob and tube is not energized but should be verified</t>
  </si>
  <si>
    <t xml:space="preserve">Conduit for EV charger located in garage </t>
  </si>
  <si>
    <t>1- 100 amp panel</t>
  </si>
  <si>
    <t xml:space="preserve">Need to upgrade panel for PV </t>
  </si>
  <si>
    <t xml:space="preserve">potential to upgrade to Smart meter as well. </t>
  </si>
  <si>
    <t>50 amp subpanel in garage</t>
  </si>
  <si>
    <t>Evaluate subpanel in garage - for replacement. Can use this for laundry in garage and EV charging</t>
  </si>
  <si>
    <t xml:space="preserve">Combination of LED and CFL </t>
  </si>
  <si>
    <t xml:space="preserve">LED </t>
  </si>
  <si>
    <t xml:space="preserve">8 - 10 W LED fixtures  and 2- 25W LED fixtures </t>
  </si>
  <si>
    <t>14  panels and 2 inverters</t>
  </si>
  <si>
    <t>Fire place</t>
  </si>
  <si>
    <t>Evaluate need to seal chimney</t>
  </si>
  <si>
    <t>3008/3010</t>
  </si>
  <si>
    <t>min R-38 air seal and insulate.</t>
  </si>
  <si>
    <t xml:space="preserve">Knob and tube recently replaced but should verity </t>
  </si>
  <si>
    <t>R-19</t>
  </si>
  <si>
    <t>2x4 24" oc wood shingles over comp</t>
  </si>
  <si>
    <t xml:space="preserve">tear off and reroof with OSB/Plywood </t>
  </si>
  <si>
    <t>gas in 3010 36" free  standing 
No appliance in 3008</t>
  </si>
  <si>
    <t>Already prewired</t>
  </si>
  <si>
    <t xml:space="preserve">36 ft  estimated length from panel to current Stove location for each first floor range. 2nd floor about 35 ft in plan plus one story. </t>
  </si>
  <si>
    <t>3008: Samsung Energy star</t>
  </si>
  <si>
    <t xml:space="preserve">3008: front Samsung
3010: none </t>
  </si>
  <si>
    <t>combined all in one. 
Combined unit for 3010</t>
  </si>
  <si>
    <t xml:space="preserve">confirm layout with owner -- install combined unit for lower unit/ </t>
  </si>
  <si>
    <t>electric</t>
  </si>
  <si>
    <t>new circuit not required for combined 
3010: combined</t>
  </si>
  <si>
    <t xml:space="preserve">3008: new 
3010: None installed </t>
  </si>
  <si>
    <t xml:space="preserve">Energy Star 
See Appliance selection list. Need to update with selection 
36 wide fridge. Counter on one side
new in unit </t>
  </si>
  <si>
    <t>cu ft</t>
  </si>
  <si>
    <t>1 gas water heater</t>
  </si>
  <si>
    <t xml:space="preserve">1 gas water heater under deck at back </t>
  </si>
  <si>
    <t>23'0"</t>
  </si>
  <si>
    <t xml:space="preserve">no WH installed - planned tankless gas </t>
  </si>
  <si>
    <t xml:space="preserve"> Sanden  83 gallon tank. Thermostatic Mixing valve installed. Mode should be set in Heat pump only and set point a minimum of 160
insulate all accessible hot water pipes. Can be installed in the storage area in side the unit.  Compressor can be located outside. </t>
  </si>
  <si>
    <t xml:space="preserve">
23'0"</t>
  </si>
  <si>
    <t>flapperless Niagara</t>
  </si>
  <si>
    <t xml:space="preserve">Confirm distance to center of drain.  </t>
  </si>
  <si>
    <t>forced air ducted</t>
  </si>
  <si>
    <t>Ducted heat pump</t>
  </si>
  <si>
    <t xml:space="preserve">
Energy Star Rated; Variable speed inverter driven compressor; High static model capable with longer duct runs;  heat pumps must be Energy Star listed and have rated efficiencies of at least 15 SEER and 8.7 HSPF. Smart thermostat.
Est. load: XX,000  BTUh max
</t>
  </si>
  <si>
    <t xml:space="preserve">BayREN and TECH (TBD)
</t>
  </si>
  <si>
    <t xml:space="preserve">
Airscape MUA air handler with control pod 
Estimated load:</t>
  </si>
  <si>
    <t xml:space="preserve">Secondary option could be PTHP - install one in main room and one in bedroom. Owners is considering ductless minisplits given limited space for ducting. </t>
  </si>
  <si>
    <t>ducted</t>
  </si>
  <si>
    <t>new ducts  in attic
new ducts in lower unit</t>
  </si>
  <si>
    <t xml:space="preserve">Replace with new ducts there are registers in ceiling in upper unit.  
No ducts in lower unit. </t>
  </si>
  <si>
    <t>See HP specification above</t>
  </si>
  <si>
    <t>only for 3008 as 3010 will have required mechanical ventilation as new unit.</t>
  </si>
  <si>
    <t>3008: ducted 
3010: downstairs no fan installed yet</t>
  </si>
  <si>
    <t xml:space="preserve">under cabinet </t>
  </si>
  <si>
    <t xml:space="preserve">Range hood in 3008 (upper unit) is good. But would like to have it replaced to match new range
3010 - new unit will need range hood- under cabinet - need to confirm cabinet layout. </t>
  </si>
  <si>
    <t xml:space="preserve">Replace with microwave with integrated range hood </t>
  </si>
  <si>
    <t>new panels recently installed and knob and tube removed</t>
  </si>
  <si>
    <t>Add circuit for EV charging- consider how this can be switched between the two meters</t>
  </si>
  <si>
    <t>Conduit for EV charger</t>
  </si>
  <si>
    <t xml:space="preserve">2- 125 amp panel with 250amp main panel to home. New subpanels </t>
  </si>
  <si>
    <t xml:space="preserve">Owner just had these upgraded with service to drop for paired meters  at 125amp </t>
  </si>
  <si>
    <t>LED</t>
  </si>
  <si>
    <t xml:space="preserve">8 - 10 W led fixtures and 2- 25W LED fixtures </t>
  </si>
  <si>
    <t>9 panels and 1 inverter</t>
  </si>
  <si>
    <t xml:space="preserve">older roof with comp over shingles </t>
  </si>
  <si>
    <t>reroof prior to solar installation .</t>
  </si>
  <si>
    <t xml:space="preserve">Fireplace boarded up </t>
  </si>
  <si>
    <t>Remove chimney and seal up fireplace</t>
  </si>
  <si>
    <t xml:space="preserve">Document for owner but beyond Ecoblock scope of work Owners would prefer to have chimney and fireplace removed. This is beyond Ecoblock scope but something to consider. </t>
  </si>
  <si>
    <t xml:space="preserve">Seal chimney at minimum to reduce infiltration </t>
  </si>
  <si>
    <t>Disconnected downspouts</t>
  </si>
  <si>
    <t>Fix disconnected downspouts in side yard</t>
  </si>
  <si>
    <t xml:space="preserve"> closet</t>
  </si>
  <si>
    <t>Create cabinet where WH closet was in kitchen</t>
  </si>
  <si>
    <t>Uneven - 0" to 8". assumed R-13</t>
  </si>
  <si>
    <t>min. R-38 air seal and insulate.
If Ephoca is in attic consider insulating underside of roof rather than ceiling</t>
  </si>
  <si>
    <t xml:space="preserve">air seal and insulate crawlspace . Install moisture barrier. </t>
  </si>
  <si>
    <t xml:space="preserve">650 (25' x 26'  estimate) </t>
  </si>
  <si>
    <t>Assuming none</t>
  </si>
  <si>
    <t>Consider drill and fill siding is stucco and would patch easily.</t>
  </si>
  <si>
    <t xml:space="preserve">2002 roof - 19 year old roof
</t>
  </si>
  <si>
    <t xml:space="preserve"> reroof prior to PV </t>
  </si>
  <si>
    <t xml:space="preserve">May be 2 layers so should tear off prior to PV install. </t>
  </si>
  <si>
    <t xml:space="preserve">electric
</t>
  </si>
  <si>
    <t>existing electric range</t>
  </si>
  <si>
    <t>30 and 50</t>
  </si>
  <si>
    <t xml:space="preserve">Top loading </t>
  </si>
  <si>
    <t>3015 and 3017: Combined Washer/dryer heat pump</t>
  </si>
  <si>
    <t>gas</t>
  </si>
  <si>
    <t>new circuit required if not heat pump dryer Combined Washer/dryer heat pump</t>
  </si>
  <si>
    <t>Energy Star 
See Appliance selection list. Free standing no counter space on either side of cabinet above. Counter on one side
counter depth and 36" wide no height limit
Energy Star refrigerator. See appliance list for selection. Include replacement water line.</t>
  </si>
  <si>
    <t>water line exists</t>
  </si>
  <si>
    <t xml:space="preserve">Gas tank </t>
  </si>
  <si>
    <t xml:space="preserve">65 gallon Rheem for  front unit. Locate either in laundry next to combined machine must be vented or in garage with exterior access closet so not required to enter garage to access HWPH. 
Insulate all new plumbing </t>
  </si>
  <si>
    <t>new circuit from panel to new location, run through attic or crawlspace</t>
  </si>
  <si>
    <t>gas water heater</t>
  </si>
  <si>
    <t xml:space="preserve">
50'0"</t>
  </si>
  <si>
    <t>gas wall furnace</t>
  </si>
  <si>
    <t>Heat pump with no outdoor unit  (Ephoca )</t>
  </si>
  <si>
    <t xml:space="preserve">Ephoca: Located in attic and ducted to each room. Ducted system. 
Ducted heat pump: Energy Star Rated; Variable speed inverter driven compressor; High static model capable with longer duct runs;  heat pumps must be Energy Star listed and have rated efficiencies of at least 15 SEER and 8.7 HSPF. Smart thermostat.
Ephoca option 2: PTPH one per apartment on living space. 
Est. load: XX,000 BTUh max
Could be located in attic with access panel in hallway. 
</t>
  </si>
  <si>
    <t xml:space="preserve">PHTP  - Ephoca singe point -- one in living room under window  - limited wall space
</t>
  </si>
  <si>
    <t>cap gas in crawlspace/garage room</t>
  </si>
  <si>
    <t xml:space="preserve">PHTP  - Ephoca singe point -- one in living room just below ceiling or above sliding glass back door - limited wall space
</t>
  </si>
  <si>
    <t>new ducts in attic space where ducts currently are</t>
  </si>
  <si>
    <t>new ducts - ducts in attic and registers in every room</t>
  </si>
  <si>
    <t>see HP spec</t>
  </si>
  <si>
    <t xml:space="preserve">Bath fan/light combination </t>
  </si>
  <si>
    <t>Range hood over range under cabinet</t>
  </si>
  <si>
    <t>new feeder to subpanel
install junction  box for future EV charger in garage</t>
  </si>
  <si>
    <t>100amp panel</t>
  </si>
  <si>
    <t xml:space="preserve">install new weather head and new panel with 200A capacity </t>
  </si>
  <si>
    <t xml:space="preserve">Replace panel and potentially to 200A. Main Panel needs to be replaced with new panel  installed should include breakers for new circuits. 
Potential to upgrade to 125amp service drop. </t>
  </si>
  <si>
    <t xml:space="preserve">May need to move panel to clear gas meter or remove gas meter  
May need new service drop </t>
  </si>
  <si>
    <t xml:space="preserve">subpanel in closet in 3015 
subpanel in laundry in 3017 </t>
  </si>
  <si>
    <t>Make junction box or run new feeder from new panel and move panel to be incompliance</t>
  </si>
  <si>
    <t>Subpanel in 3015 is in closet so will need to be moved to be in compliance. 
Subpanel in 3017 in laundry area</t>
  </si>
  <si>
    <t>Mostly LED</t>
  </si>
  <si>
    <t>29 panels and 3 inverters</t>
  </si>
  <si>
    <t>older roof</t>
  </si>
  <si>
    <t xml:space="preserve">reroof </t>
  </si>
  <si>
    <t>3020 3024</t>
  </si>
  <si>
    <t xml:space="preserve">gutters and downspouts </t>
  </si>
  <si>
    <t xml:space="preserve">Direct and adjust downspouts away from foundation. Complete one downspout at back of home. </t>
  </si>
  <si>
    <t>Can be run from first floor laundry to crawlspace to backyard.  Potential to pull 2nd floor laundry from drain as it is in close proximity. See drain pipe in crawlspace</t>
  </si>
  <si>
    <t>air seal and insulate w/ blown cellulose to R38</t>
  </si>
  <si>
    <t>Dropped ceiling in attic could be good location to bury ducts. Air seal and insulate uppermost ceiling. Chimney bracing or removal</t>
  </si>
  <si>
    <t>no crawlspace.  Area with laundry for lower unit entrance unconditioned space</t>
  </si>
  <si>
    <t xml:space="preserve">Bring laundry area and HPWH area into envelope by insulating exterior walls or R19 batt insulation and air seal. </t>
  </si>
  <si>
    <t xml:space="preserve">All penetrations through wall to living space must be sealed prior to insulation. Batt insulation or other appropriate product. Insulation should be formaldehyde free and Greenguard Gold certified.
Insulation was removed when addressing rat infestation in crawlspace/basement. </t>
  </si>
  <si>
    <t xml:space="preserve">could insulate laundry areas and WH area for improved comfort but not conditioned space. </t>
  </si>
  <si>
    <t>R-19 and air sealing</t>
  </si>
  <si>
    <t xml:space="preserve">Drill and fill on east side of home where the interior is drywall.  South and west walls have wood siding  </t>
  </si>
  <si>
    <t xml:space="preserve">Owner would really like to have wall insulation installed where possible.  High value to them.  </t>
  </si>
  <si>
    <t>asphalt shingle - 5 yrs. old</t>
  </si>
  <si>
    <t>Induction Range  See Appliance selection list. Slide in only for 3024 upper unit</t>
  </si>
  <si>
    <t>circuit exists</t>
  </si>
  <si>
    <t>Relatively new</t>
  </si>
  <si>
    <t>front loading - older unit</t>
  </si>
  <si>
    <t xml:space="preserve">Any new Energy Star certified washing machine with a MEF of at least 2.4 and a WF of 4.0 or less
Energy Star Washer. See Appliance List 
</t>
  </si>
  <si>
    <t>combined washer dryer one for each unit.</t>
  </si>
  <si>
    <t xml:space="preserve">Heat pump dryer. See Appliance List </t>
  </si>
  <si>
    <t xml:space="preserve">2006 and 2007 French door stainless steel </t>
  </si>
  <si>
    <t>Energy Star 
See Appliance selection list. Need to update with selection 
36 wide fridge.
3024- has cabinet above (66.7" available height) and 3020 has cabinet farther above (66" available height)</t>
  </si>
  <si>
    <t xml:space="preserve">cu ft </t>
  </si>
  <si>
    <t xml:space="preserve">gas storage 38 gal  </t>
  </si>
  <si>
    <t xml:space="preserve">65 gallon. Thermostatic Mixing valve installed. Mode should be set in Heat pump only and set point a minimum of 135
insulate all accessible hot water pipes. Located in basement </t>
  </si>
  <si>
    <t>55'</t>
  </si>
  <si>
    <t xml:space="preserve">New circuit run from main panel through storage area, then chase (?) to WH location </t>
  </si>
  <si>
    <t xml:space="preserve">gas water heater 40 gal   </t>
  </si>
  <si>
    <t>Minimum 65gallon, 80 gallon preferred. Thermostatic Mixing valve installed. Mode should be set in Heat pump only and set point a minimum of 135F
insulate all accessible hot water pipes</t>
  </si>
  <si>
    <t>WaterSense 1.5/1.8gpm  showerhead or less
nickel finish</t>
  </si>
  <si>
    <t>One replacement in each unit. 
could just replace showerheads, could look for more advanced options</t>
  </si>
  <si>
    <t xml:space="preserve">gas furnace- not operational </t>
  </si>
  <si>
    <t xml:space="preserve">
Energy Star Rated; Variable speed inverter driven compressor; High static model capable with longer duct runs;  heat pumps must be Energy Star listed and have rated efficiencies of at least 15 SEER and 8.7 HSPF
Est. load: XX,000 BTUh max
</t>
  </si>
  <si>
    <t>gas furnace</t>
  </si>
  <si>
    <t>23.3 Sheet Metal Duct Work 1</t>
  </si>
  <si>
    <t>new ducts</t>
  </si>
  <si>
    <t xml:space="preserve">Lower unit ducts in soffits and floor. - need to run new ducts. 
</t>
  </si>
  <si>
    <t>Replace with new ducts - replace</t>
  </si>
  <si>
    <t>23.3 Sheet Metal Duct Work 2</t>
  </si>
  <si>
    <t xml:space="preserve">
Upper unit: All new ductwork.  Asbestos on ductwork - abatement contractor to demo duct systems (and furnaces)</t>
  </si>
  <si>
    <t>No- vents to nowhere</t>
  </si>
  <si>
    <t xml:space="preserve">
(1) under cabinet mounted
(1) wall mounted</t>
  </si>
  <si>
    <t xml:space="preserve">New Range hood
(1) under cabinet mounted
(1) wall mounted (free standing)
Min 110cfm range hood with sone limit of 4
Range hood must meet following specifications: 50% CE or 110cfm. Range hoods must be HVI rated and be rated at 4 sones or less. Ideally, the range hood would cover 50% of the front burners and have a 1 inch sump. </t>
  </si>
  <si>
    <t>Main disconnects: 100A with 20A for PV, 70A with 20A for PV</t>
  </si>
  <si>
    <t>Upgrade 70 amp to 125 and 100 to 200 amp. Panel. 
Consider adding additional PV</t>
  </si>
  <si>
    <t xml:space="preserve">replace 70amp with 125 amp and 10 amp with 200amp panel. Service drop for 70 amp needs to be 100 amp- need to confirm drop.  100amp service drop is ok </t>
  </si>
  <si>
    <t>.Will require new service drop from PG&amp;E.</t>
  </si>
  <si>
    <t xml:space="preserve">Upper unit subpanel in closet; need to be relocated (to opposite wall outside closet?).
Lower unit subpanel located in bedroom on wall. </t>
  </si>
  <si>
    <t xml:space="preserve">Upper unit: Relocate to opposite wall outside of closet if possible. 
Lower unit: Leave as is.  </t>
  </si>
  <si>
    <t>Mostly LED, some INC + CFL</t>
  </si>
  <si>
    <t xml:space="preserve">bulbs to be replaced in 14 fixtures. See narrative for specifics </t>
  </si>
  <si>
    <t>Replace incandescent and CFL with 
Energy Start LEDs</t>
  </si>
  <si>
    <t>color temperature between 2700k-3500K 
Energy Star
Exterior- dark sky certified
See lighting list above</t>
  </si>
  <si>
    <t>CFL and FL to hazardous waste (no fee drop off)</t>
  </si>
  <si>
    <t xml:space="preserve">There may be additional PV added </t>
  </si>
  <si>
    <t xml:space="preserve">Chimney in attic </t>
  </si>
  <si>
    <t>Remove chimney in attic</t>
  </si>
  <si>
    <t xml:space="preserve">Document for owner but beyond Ecoblock scope of work </t>
  </si>
  <si>
    <t>Exterior</t>
  </si>
  <si>
    <t>dilapidated garage</t>
  </si>
  <si>
    <t>Rebuild Garage</t>
  </si>
  <si>
    <t xml:space="preserve">3025 3027 </t>
  </si>
  <si>
    <t>unknown- assumed none</t>
  </si>
  <si>
    <t xml:space="preserve">Attic was not easily accessible </t>
  </si>
  <si>
    <t>slab on grade</t>
  </si>
  <si>
    <t xml:space="preserve">20 yr. old roof sloped roof
low slope over back kitchen - leaks </t>
  </si>
  <si>
    <t>Need to tear off roofing, evaluate sheathing, reroof</t>
  </si>
  <si>
    <t xml:space="preserve">flat roof needs to be repaired for leaks. New shingles on main roof. </t>
  </si>
  <si>
    <t>estimated length from panel to current Stove location</t>
  </si>
  <si>
    <t>No appliance install</t>
  </si>
  <si>
    <t xml:space="preserve">Confirm circuit for laundry - do not want a washer
</t>
  </si>
  <si>
    <t xml:space="preserve">Confirm circuit for laundry </t>
  </si>
  <si>
    <t xml:space="preserve">free standing freezer on top 18cuft 
Side by side </t>
  </si>
  <si>
    <t xml:space="preserve">Energy Star 
See Appliance selection list. Need to update with selection 
36 wide fridge. </t>
  </si>
  <si>
    <t>cuft</t>
  </si>
  <si>
    <t>Rheem 40 gal, 34,000 BTU upstairs. In closet that's open to attic.</t>
  </si>
  <si>
    <t>Rheem Prestige Gen 4 or equivalent</t>
  </si>
  <si>
    <t>65 gallon. Thermostatic Mixing valve installed. Mode should be set in Heat pump only and set point a minimum of 135
insulate all accessible hot water pipes. .  Upper unit16" between the brick chimney and the wall, and the 40gal Rheem HPWH needs at least 20.5".</t>
  </si>
  <si>
    <t xml:space="preserve">Located in same closet and vented through attic. 
Narrow location - may need to utilize tall Sanden
</t>
  </si>
  <si>
    <t xml:space="preserve">Sanden: outdoor unit located outside at back yard
Rheem Prestige Gen 4 or equivalent </t>
  </si>
  <si>
    <t>New circuit run from main panel through crawlspace to room off of garage</t>
  </si>
  <si>
    <t>2.5gpm 
3gpm</t>
  </si>
  <si>
    <t xml:space="preserve">WaterSense 1.5/1.8gpm  showerhead or less
</t>
  </si>
  <si>
    <t>2 gpm</t>
  </si>
  <si>
    <t>install aerators</t>
  </si>
  <si>
    <t>alternative to replace fixture</t>
  </si>
  <si>
    <t>2.5gpm
3027: no aerator</t>
  </si>
  <si>
    <t>1.6 gpm</t>
  </si>
  <si>
    <t>niagara flapperless</t>
  </si>
  <si>
    <t xml:space="preserve">
Energy Star Rated; Variable speed inverter driven compressor; High static model capable with longer duct runs;  heat pumps must be Energy Star listed and have rated efficiencies of at least 15 SEER and 8.7 HSPF
Est. load: XX,0000 BTUh
3025 - upper unit </t>
  </si>
  <si>
    <t>Upper unit. 
compressor located at back yard under window.  27 inches to ground below window sill. Open area:  63 inch by 53 inch area.</t>
  </si>
  <si>
    <t>Ductless Minisplit</t>
  </si>
  <si>
    <t xml:space="preserve">
Energy Star Rated; Variable speed inverter driven compressor; High static model capable with longer duct runs;  heat pumps must be Energy Star listed and have rated efficiencies of at least 15 SEER and 8.7 HSPF
Est. load: XX,000 BTUh
3027 - lower unit </t>
  </si>
  <si>
    <t>Lower Unit. 
compressor located at back yard under window.  27 inches to ground below window sill. Open area:  63 inch by 53 inch area.</t>
  </si>
  <si>
    <t>ducted minisplit with ducts run in soffit</t>
  </si>
  <si>
    <t>If ducted minisplit for lower unit then all new ducts run in soffit</t>
  </si>
  <si>
    <t xml:space="preserve">new duct </t>
  </si>
  <si>
    <t>3025:under cabinet with cabinet above
3027: under cabinet (but no cabinet)</t>
  </si>
  <si>
    <t>Three fuse boxes: 1 x 30A fuse for downstairs, 2 x 30A fuses for upstairs, 1 x 30A fuse for upstairs</t>
  </si>
  <si>
    <t>New service panel 125amp with breakers and new meter</t>
  </si>
  <si>
    <t>New main service panel upgrade</t>
  </si>
  <si>
    <t xml:space="preserve">bulbs to be replaced in 14 fixtures and 4 fixtures to be replaced. See narrative for specifics 
2 ceiling fans to be replaced </t>
  </si>
  <si>
    <t xml:space="preserve">leaks in flat roof and roof needs to be replaced </t>
  </si>
  <si>
    <t xml:space="preserve">replace roof </t>
  </si>
  <si>
    <t xml:space="preserve">3025 (upper): 2 windows do not close /operate in kitchen </t>
  </si>
  <si>
    <t>Refurbish windows or Replace windows in kitchen with similar wood frame windows</t>
  </si>
  <si>
    <t xml:space="preserve">These are wood frame double hung windows with horns on upper sash- victorian.  Could be dismantled, cleaned, potential replace sash cord, etc. </t>
  </si>
  <si>
    <t xml:space="preserve">Potential as Laundry is at back of house but would need to cross path.  This is rental unit. </t>
  </si>
  <si>
    <t xml:space="preserve">970 ( entry: 70 sqft. Cathedral estimated 350 sq.ft.  attic   dimensions 250 sq.ft. kitchen 300sqft) </t>
  </si>
  <si>
    <t xml:space="preserve">Potential ABC tiles on cathedral ceiling.  Considering removing insulating and drywall. </t>
  </si>
  <si>
    <t>675 (25' x 26'  estimate)</t>
  </si>
  <si>
    <t xml:space="preserve">crawlspace access is very small. </t>
  </si>
  <si>
    <t xml:space="preserve">consider sealed/encapsulated  crawlspace  </t>
  </si>
  <si>
    <t>Consider drill and fill but siding is wood siding would need to be done from interior</t>
  </si>
  <si>
    <t>May be best to seal and insulate attic and crawlspace/ Consider drill and fill but siding is wood siding would need to be done from interior</t>
  </si>
  <si>
    <t xml:space="preserve">2002 roof </t>
  </si>
  <si>
    <t xml:space="preserve">19 year old roof consider reroof prior to PV </t>
  </si>
  <si>
    <t>gas cooktop in an island and gas wall oven</t>
  </si>
  <si>
    <t>induction cooktop
New electric convection wall oven</t>
  </si>
  <si>
    <t>Induction cook top and wall oven   See Appliance selection list.
36" inch 4 burner cooktop
Wall Oven: 24"</t>
  </si>
  <si>
    <t xml:space="preserve">cooktop in island, wall oven in interior wall.  </t>
  </si>
  <si>
    <t>no circuit</t>
  </si>
  <si>
    <t>New circuit run to kitchen from main panel</t>
  </si>
  <si>
    <t>32'</t>
  </si>
  <si>
    <t>25 ft estimated length from panel to current cooktop location</t>
  </si>
  <si>
    <t>Top loading Kenmore</t>
  </si>
  <si>
    <t>Combined Washer/dryer heat pump</t>
  </si>
  <si>
    <t>combined washer/dryer condensing or standard</t>
  </si>
  <si>
    <t xml:space="preserve">older fridge French doors </t>
  </si>
  <si>
    <t xml:space="preserve">Energy Star 
See Appliance selection list. Free standing no counter space on either side and no cabinet above. 
Energy Star refrigerator. See appliance list for selection. Include replacement water line.
 French doors </t>
  </si>
  <si>
    <t>gas tankless water heater</t>
  </si>
  <si>
    <t xml:space="preserve"> 83 gallon Sanden with tank installed in laundry room area and compressor at back of the house underneath kitchen window.  No room on side yard within 5 ft of property line. . Thermostatic Mixing valve installed. Mode should be set in Heat pump only and set point a minimum of 135
insulate all accessible hot water pipes. Located in conditioned space must be ducted to exterior. </t>
  </si>
  <si>
    <t xml:space="preserve">WH located outside below kitchen window - 72 inches to bottom of window 
Who location in laundry closet with combination washer/dryer </t>
  </si>
  <si>
    <t xml:space="preserve">1.5gpm </t>
  </si>
  <si>
    <t xml:space="preserve">Water Sense 1.5 gpm  showerhead or less
</t>
  </si>
  <si>
    <t xml:space="preserve">1.0-1.2gpm aerator </t>
  </si>
  <si>
    <t xml:space="preserve">Install aerator rather then new faucet 
</t>
  </si>
  <si>
    <t>0.8 flapperless Niagara</t>
  </si>
  <si>
    <t xml:space="preserve">Airscape air handler.  Could be located in attic where existing furnace is
</t>
  </si>
  <si>
    <t>location of compressor backyard.  Side yards may be too narrow. (5' and 3')  run ducts in crawlspace. 
Assume smart thermostat installed.</t>
  </si>
  <si>
    <t xml:space="preserve">new ducts in  attic space where ducts currently are - </t>
  </si>
  <si>
    <t xml:space="preserve">crawlspace is second option for duct runs </t>
  </si>
  <si>
    <t>potential to use existing duct for vent</t>
  </si>
  <si>
    <t xml:space="preserve">Range hood over island </t>
  </si>
  <si>
    <t>evidence of knob and tube</t>
  </si>
  <si>
    <t>Confirm no active knob and tube and grounding of outlets</t>
  </si>
  <si>
    <t xml:space="preserve">existing EV charging cord installed. Maybe get rid of EV if shared EV </t>
  </si>
  <si>
    <t>service drop upgrade d to 125A</t>
  </si>
  <si>
    <t>8 panels and 1 inverter</t>
  </si>
  <si>
    <t xml:space="preserve">2002  roof - 19 yrs. old </t>
  </si>
  <si>
    <t xml:space="preserve">Open front entry to porch </t>
  </si>
  <si>
    <t>frame in second door at exterior wall of home</t>
  </si>
  <si>
    <t xml:space="preserve">Home open to "porch" entry way that results in significant loss of heat.  Framing in second doorway will pull thermal boundary to this exterior wall reducing leakage. </t>
  </si>
  <si>
    <t xml:space="preserve"> *Note - Multiple divisions required for this work depending on scope.</t>
  </si>
  <si>
    <t>Siding</t>
  </si>
  <si>
    <t>Integrity of exterior siding in some areas is compromised</t>
  </si>
  <si>
    <t xml:space="preserve">Evaluate potential patch/fixes to improve envelope </t>
  </si>
  <si>
    <t xml:space="preserve"> *Note - Multiple divisions required for this work depending on scope.
Potentially out of Ecoblock scope but notice to owner. </t>
  </si>
  <si>
    <t xml:space="preserve">mix of single pane wood windows (leaky) and double pane vinyl </t>
  </si>
  <si>
    <t xml:space="preserve">Replace all single pane windows </t>
  </si>
  <si>
    <t xml:space="preserve">Tightening up envelope would make home more comfortable </t>
  </si>
  <si>
    <t xml:space="preserve">confirm drainage working properly and not contributing to wall condition
downspouts not draining away from foundation
Direct and adjust downspouts away from foundation.  Complete one downspout at back of home. </t>
  </si>
  <si>
    <t>potential to reduce portions of concrete driveway to increase permeable area</t>
  </si>
  <si>
    <t>See diagram of downspouts</t>
  </si>
  <si>
    <t>potential interest in laundry to landscape</t>
  </si>
  <si>
    <t>poor R-9</t>
  </si>
  <si>
    <t>min. R-38 air seal and insulate. Insulate knee walls around skylight
Insulate attic in garage</t>
  </si>
  <si>
    <t>1000 (approx. 22' x 63' (slightly smaller as back portion of house is 15.5' wide)</t>
  </si>
  <si>
    <t xml:space="preserve">Look at skylight to confirm no leakage- evidence of cracking on interior </t>
  </si>
  <si>
    <t>R-13 not sealed</t>
  </si>
  <si>
    <t>seal crawlspace and insulate</t>
  </si>
  <si>
    <t>R-19 batt insulation. Includes air sealing 
1500 Sqft 2x10 16"oc</t>
  </si>
  <si>
    <t>All penetrations through crawlspace must be sealed prior to insulation. Batt insulation or other appropriate product. Insulation should be formaldehyde free and Greenguard Gold certified.</t>
  </si>
  <si>
    <t xml:space="preserve">if sealed crawlspace not possible then air seal and insulate to QII standards. </t>
  </si>
  <si>
    <t>back bedroom corner insulated</t>
  </si>
  <si>
    <t xml:space="preserve">Drill and fill all  except back bedroom corner </t>
  </si>
  <si>
    <t xml:space="preserve">900 (approx. 22' x 41') </t>
  </si>
  <si>
    <t xml:space="preserve">wood siding in poor condition.  Exterior application may be hard to patch.  Could complete from interior. </t>
  </si>
  <si>
    <t>asphalt shingle -replaced 2012</t>
  </si>
  <si>
    <t>Induction Range  See Appliance selection list. Slide in.</t>
  </si>
  <si>
    <t xml:space="preserve">range on interior wall.  Move range to exterior wall.  Need to run new circuit. See sketch - will be in place where countertop and upper cabinet is now. </t>
  </si>
  <si>
    <t>31'</t>
  </si>
  <si>
    <t xml:space="preserve">Locate range on exterior wall.  Cabinet is now. </t>
  </si>
  <si>
    <t xml:space="preserve">FDB6796GFC5 </t>
  </si>
  <si>
    <t xml:space="preserve">Energy Star See appliance list </t>
  </si>
  <si>
    <t xml:space="preserve">Owner prefers double drawer style option. </t>
  </si>
  <si>
    <t>Front Load</t>
  </si>
  <si>
    <t xml:space="preserve">combined washer dryer. See Appliance List </t>
  </si>
  <si>
    <t xml:space="preserve">Owner prefers  combined unit. Laundry room and water heater room should be configured to maximize usable space. </t>
  </si>
  <si>
    <t>Any new Energy Star certified washing machine with a MEF of at least 2.4 and a WF of 4.0 or less
OR separate units from renter next door</t>
  </si>
  <si>
    <t>Energy Star certified heat pump dryer with a CEF of at least 5.0.</t>
  </si>
  <si>
    <t>Existing outlet</t>
  </si>
  <si>
    <t>existing outlet for dryer</t>
  </si>
  <si>
    <t xml:space="preserve">2007 French door stainless steel </t>
  </si>
  <si>
    <t xml:space="preserve">Energy Star 
See Appliance selection list. Need to update with selection 
counter depth and 36" wide no height limit- move to center wall where stove is
Energy Star refrigerator./ See appliance list for selection. Include replacement water line.  </t>
  </si>
  <si>
    <t xml:space="preserve">CUFT </t>
  </si>
  <si>
    <t xml:space="preserve"> 80 gallon. Thermostatic Mixing valve installed. Mode should be set in Heat pump only and set point a minimum of 135
insulate all accessible hot water pipes. Located in conditioned space must be ducted to exterior. </t>
  </si>
  <si>
    <t xml:space="preserve">WH remains in same location and combination unit will be located adjacent to WH. Laundry room and water heater room should be configured to maximize usable space. </t>
  </si>
  <si>
    <t xml:space="preserve">new circuit from panel to new location in crawlspace
Evaluate if dryer outlet can be reappropriated for DHW.  Combo laundry needs 120V
new circuit from panel to new location in laundry </t>
  </si>
  <si>
    <t>New circuit run from main panel through crawlspace.</t>
  </si>
  <si>
    <t>&gt;2.0</t>
  </si>
  <si>
    <t>Water Sense Showerhead 1 5-1.8 gpm.</t>
  </si>
  <si>
    <t>Water Sense 1.5-1.8gpm  showerhead or less</t>
  </si>
  <si>
    <t>could just replace showerheads, could look for more advanced options</t>
  </si>
  <si>
    <t>Navian</t>
  </si>
  <si>
    <t>1.5-1.8</t>
  </si>
  <si>
    <t>Waters Sense kitchen faucet 1.5-1.8gpm</t>
  </si>
  <si>
    <t>0.8 flapperless Niagra</t>
  </si>
  <si>
    <t xml:space="preserve">wall furnace 
old floor furnace in crawlspace and register in hallway wall </t>
  </si>
  <si>
    <t>location of compressor side yard-on driveway side - other side too close to property line other option is at backyard, run ducts in crawlspace. 
Assume smart thermostat installed.</t>
  </si>
  <si>
    <t>cap gas in crawlspace</t>
  </si>
  <si>
    <t>new ducts in crawlspace</t>
  </si>
  <si>
    <t xml:space="preserve">new ducts in crawlspace and floor registers installed </t>
  </si>
  <si>
    <t>Modeled load: 1,383 BTUh max</t>
  </si>
  <si>
    <t xml:space="preserve">Energy Start fan with continuous operation mode 25cfm with booster. Energy Star, 1 sone
Replace existing bath fan light with new fixture 
Any lighting integral or attached to the fan must be Energy Star LED
Newly installed bath fan in bathroom </t>
  </si>
  <si>
    <t>vent new bath fan in area that will not negatively impact solar panel installation</t>
  </si>
  <si>
    <t>knob and tube and two prong outlets</t>
  </si>
  <si>
    <t>evaluate for rewiring for 2 prong outlets
conduit for EV charger</t>
  </si>
  <si>
    <t xml:space="preserve">run new conduit for future EV charger to junction box along driveway
evaluate need to rewire some rooms, Areas with 2 prong outlets and knob and tube </t>
  </si>
  <si>
    <t>Replace panel and potentially to 200A. Consider increasing to 125amp panel to accommodate EV charger in future. 
Look at adding circuit for electric fireplace to replace ga fireplace.</t>
  </si>
  <si>
    <t>Subpanel in closet</t>
  </si>
  <si>
    <t>Move subpanel out of closet or eliminate with new runs in crawlspace</t>
  </si>
  <si>
    <t xml:space="preserve">Place subpanel in closet. Create junction box with subpanel and new runs where possible for specific circuits. </t>
  </si>
  <si>
    <t>2012 roof</t>
  </si>
  <si>
    <t xml:space="preserve">9 yr. old roof </t>
  </si>
  <si>
    <t>no roof replacement</t>
  </si>
  <si>
    <t>gas fireplace</t>
  </si>
  <si>
    <t xml:space="preserve">Remove gas fire place and install electric fire place </t>
  </si>
  <si>
    <t>Combination single pane wood, double pane vinyl windows</t>
  </si>
  <si>
    <t>Consider addressing greenhouse window and other single pane windows</t>
  </si>
  <si>
    <t>Chimney</t>
  </si>
  <si>
    <t>Seal chimney to minimize infiltration impacts</t>
  </si>
  <si>
    <t xml:space="preserve">Owners would prefer to have chimney and fireplace removed. This is beyond Ecoblock scope but something to consider. </t>
  </si>
  <si>
    <t xml:space="preserve">Siding </t>
  </si>
  <si>
    <t xml:space="preserve">prep and paint siding </t>
  </si>
  <si>
    <t>Repaint after wall insulation</t>
  </si>
  <si>
    <t>R-30 batt and loose, with large gaps for light fixtures</t>
  </si>
  <si>
    <t>R-38 cellulose and air sealing; replace light fixtures with IC rated.</t>
  </si>
  <si>
    <t xml:space="preserve">Add insulation (between rafters?) for upstairs room; ensure insulation between attic and room
</t>
  </si>
  <si>
    <t>Drill and fill R-13 or higher from inside</t>
  </si>
  <si>
    <t xml:space="preserve">Induction Range  See Appliance selection list. Slide in </t>
  </si>
  <si>
    <t>2 top load</t>
  </si>
  <si>
    <t>1 Front Load Energy Star; remove other</t>
  </si>
  <si>
    <t>3 electric</t>
  </si>
  <si>
    <t>1 heat pump; remove others</t>
  </si>
  <si>
    <t>2003; 471 kWh/yr
GTS18FBMBRWW</t>
  </si>
  <si>
    <t>Energy Star 
See Appliance selection list. Need to update with selection 
36 wide fridge.  
Energy Star &lt;350 kWh/yr
cabinets on either side and above</t>
  </si>
  <si>
    <t>40 gal 40kBTUh</t>
  </si>
  <si>
    <t>Integrated tank type heat pump (Rheem 80 gal or A O Smith 120 gal) in existing location</t>
  </si>
  <si>
    <t xml:space="preserve">80-120 gallon. Thermostatic Mixing valve installed. Mode should be set in Heat pump only and set point a minimum of 135
insulate all accessible hot water pipes. .  </t>
  </si>
  <si>
    <t xml:space="preserve">Located in same room as existing- plenty of air volume and space for heater; minimal replumbing
</t>
  </si>
  <si>
    <t>may need to remove gas line</t>
  </si>
  <si>
    <t>2.5 GPM, unknown</t>
  </si>
  <si>
    <t>Install Nebia if residents are interested</t>
  </si>
  <si>
    <t>WaterSense 1.8gpm  showerhead or less</t>
  </si>
  <si>
    <t>2, 1.2</t>
  </si>
  <si>
    <t>Install 1.0 GPM aerator in place of 2.0; keep 1.2.</t>
  </si>
  <si>
    <t>unknown; with filter</t>
  </si>
  <si>
    <t>Install 1.5 GPM aerator in faucet if desired by residents.</t>
  </si>
  <si>
    <t>1.6 x 2</t>
  </si>
  <si>
    <t>Replacement not necessary; replace with 1.28 GPF or lower if desired by residents.</t>
  </si>
  <si>
    <t xml:space="preserve">Install Niagara flapperless if interested
</t>
  </si>
  <si>
    <t>2x gas wall heaters</t>
  </si>
  <si>
    <t>Ducted HP in attic or basement- 24000 BTUh output. Outdoor unit in backyard by stairs.</t>
  </si>
  <si>
    <t xml:space="preserve">
Energy Star Rated; Variable speed inverter driven compressor; High static model capable with longer duct runs;  heat pumps must be Energy Star listed and have rated efficiencies of at least 15 SEER and 8.7 HSPF
Est. load: 20,938 BTUh</t>
  </si>
  <si>
    <t>Outdoor unit in backyard by stairs.</t>
  </si>
  <si>
    <t>Ductless</t>
  </si>
  <si>
    <t>Ducted</t>
  </si>
  <si>
    <t xml:space="preserve">Add ductwork in attic or basement
</t>
  </si>
  <si>
    <t xml:space="preserve">
Energy Star Rated; Variable speed inverter driven compressor; High static model capable with longer duct runs;  heat pumps must be Energy Star listed and have rated efficiencies of at least 15 SEER and 8.7 HSPF
Est. load: 23,082 BTUh</t>
  </si>
  <si>
    <t>Fan with switch control</t>
  </si>
  <si>
    <t>Remove existing and install continuous bi-level fans in both bathrooms</t>
  </si>
  <si>
    <t>Energy Start fan with continuous operation mode 25cfm with booster. Energy Star, 1 sone
Any lighting integral or attached to the fan must be Energy Star LED</t>
  </si>
  <si>
    <t>Potential EV circuit</t>
  </si>
  <si>
    <t>100A</t>
  </si>
  <si>
    <t>New main service panel upgrade to higher amperage; replace regardless if recalled panel</t>
  </si>
  <si>
    <t>Install if needed for electrification work. Ideally, do not increase amperage enough to trigger service upgrade.</t>
  </si>
  <si>
    <t>Mostly LED, some CFL + INC</t>
  </si>
  <si>
    <t>Replace CFLs with LEDs</t>
  </si>
  <si>
    <t xml:space="preserve">Replace ceiling cans with IC rated. Replace incandescent and CFL with 
Energy Star LEDs </t>
  </si>
  <si>
    <t>color temperature between 2700k-3500K 
Energy Star
Exterior- dark sky certified</t>
  </si>
  <si>
    <t>Typically standard switches</t>
  </si>
  <si>
    <t>Dimmers</t>
  </si>
  <si>
    <t>Ensure LEDs are dimmable</t>
  </si>
  <si>
    <t>Mixed window types</t>
  </si>
  <si>
    <t>Double pane windows</t>
  </si>
  <si>
    <t>Mix of windows- replace only older single-pane.</t>
  </si>
  <si>
    <t xml:space="preserve">water comes in at the basement door. Due to the structure of the door not having a step up from the ground, they said that when it rains, water can just run under the door and down the stairs. They would use the sandbags to block the gap under the door to slow and minimize the rain water as much as possible.
not a higher issue from owner-  </t>
  </si>
  <si>
    <t xml:space="preserve">Evaluate drainage intervention to direct water away from basement access hatch
direct downspouts away from foundation
</t>
  </si>
  <si>
    <t>Some batt insulation to slightly above joists, assumed R-11
Debris on top of insulation 
evidence of knob and tube in attic</t>
  </si>
  <si>
    <t>Remove insulation, vacuum, air seal, reinsulate w/ blown cellulose to R38</t>
  </si>
  <si>
    <t xml:space="preserve">no insulation </t>
  </si>
  <si>
    <t>min R-19air seal and insulate.</t>
  </si>
  <si>
    <t>R-19 batt insulation. Includes air sealing 
2x10 16"oc</t>
  </si>
  <si>
    <t xml:space="preserve">All penetrations through crawlspace must be sealed prior to insulation. Batt insulation or other appropriate product. Insulation should be formaldehyde free and Greenguard Gold certified.
Insulation was removed when addressing rat infestation in crawlspace/basement. </t>
  </si>
  <si>
    <t xml:space="preserve">Assumed None but potential knob and tube in walls </t>
  </si>
  <si>
    <t xml:space="preserve">Evaluate drill and fill - stucco finish if verify no  knob and tube in walls. </t>
  </si>
  <si>
    <t xml:space="preserve">Drill and fill can be completed from exterior and patch stucco. </t>
  </si>
  <si>
    <t>vintage gas stove free standing</t>
  </si>
  <si>
    <t xml:space="preserve">Owner would like to have the old stove so it should be stored and be available for him to pick up. </t>
  </si>
  <si>
    <t>35'0"</t>
  </si>
  <si>
    <t xml:space="preserve">2007 - does not operate well </t>
  </si>
  <si>
    <t xml:space="preserve">stacked front loading </t>
  </si>
  <si>
    <t xml:space="preserve">Any new Energy Star certified washing machine with a MEF of at least 2.4 and a WF of 4.0 or less
combined washer dryer. See Appliance List </t>
  </si>
  <si>
    <t>stacked machine</t>
  </si>
  <si>
    <t xml:space="preserve">&gt; 5 yrs. old </t>
  </si>
  <si>
    <t xml:space="preserve">Energy Star 
See Appliance selection list. Need to update with selection 
36 wide free standing
Energy Star refrigerator./ See appliance list for selection. Include replacement water line. </t>
  </si>
  <si>
    <t xml:space="preserve"> 80 gallon. Thermostatic Mixing valve installed. Mode should be set in Heat pump only and set point a minimum of 135
insulate all accessible hot water pipes. Located in basement  77" crawlspace to bottom of joists , 2x8 joists</t>
  </si>
  <si>
    <t>location of compressor side yard-on driveway side just around the corner from the back.  It is long driveway and cars do not need to park that far down. - other side too close to property line other option is at backyard - but there is limited space run ducts in crawlspace. 
Assume smart thermostat installed.</t>
  </si>
  <si>
    <t>Duct runs to second floor through crawlspace and garage through chase in first floor</t>
  </si>
  <si>
    <t>No</t>
  </si>
  <si>
    <t xml:space="preserve">existing knob and tube </t>
  </si>
  <si>
    <t>replace knob and tube  in attic to insulate
new conduit for future EV charging</t>
  </si>
  <si>
    <t xml:space="preserve">locate mid way on driveway potentially - confirm with owner later </t>
  </si>
  <si>
    <t>Replace panel and potentially to 200A. Main Panel needs to be replaced with new panel. Upgrade panel to 125Amp to support EV charging.  This would require new service drop.</t>
  </si>
  <si>
    <t>Subpanel in closet- Fusebox</t>
  </si>
  <si>
    <t>Move and change to subpanel with breakers OR eliminate and make junction box</t>
  </si>
  <si>
    <t xml:space="preserve">Replace subpanel </t>
  </si>
  <si>
    <t xml:space="preserve">End uses on fuse box are not identified. Residents does not know and this was not tested. </t>
  </si>
  <si>
    <t>20 panels and 3 inverters</t>
  </si>
  <si>
    <t>flat roof not visible</t>
  </si>
  <si>
    <t>does not appear to need reroof</t>
  </si>
  <si>
    <t>Wood single pane windows</t>
  </si>
  <si>
    <t>Consider double pane windows</t>
  </si>
  <si>
    <t>Seal chimney to reduce infiltration</t>
  </si>
  <si>
    <t>Consider electric fireplace in the future</t>
  </si>
  <si>
    <t>Water drainage into basement. Downspouts are not continuous, some drain toward foundation</t>
  </si>
  <si>
    <t xml:space="preserve">owner will be replacing brick foundation and this would be time to install french drain or other strategy to control water flow. </t>
  </si>
  <si>
    <t xml:space="preserve">Upper unit insulate wall of unit on attic side </t>
  </si>
  <si>
    <t>All penetrations through crawlspace must be sealed prior to insulation. Batt insulation or other appropriate product. Insulation should be formaldehyde free and Greengard Gold certified.</t>
  </si>
  <si>
    <t>older than 10 yrs.</t>
  </si>
  <si>
    <t xml:space="preserve">Reroof - need to confirm number of layers </t>
  </si>
  <si>
    <t>gas 40" freestanding</t>
  </si>
  <si>
    <t xml:space="preserve">range on interior wall.  Move range to exterior wall.  Need to run new circuit. See sketch </t>
  </si>
  <si>
    <t>35'</t>
  </si>
  <si>
    <t>front Kenmore</t>
  </si>
  <si>
    <t xml:space="preserve">Energy Star. See Appliance List </t>
  </si>
  <si>
    <t xml:space="preserve">located in basement </t>
  </si>
  <si>
    <t>new circuit required if not heat pump dryer
Energy Star certified heat pump dryer with a CEF of at least 5.0</t>
  </si>
  <si>
    <t>new circuit</t>
  </si>
  <si>
    <t>2- 2006
1-2019</t>
  </si>
  <si>
    <t xml:space="preserve">Energy Star 
See Appliance selection list. Need to update with selection 
36 wide fridge. Counter on one side
36" free standing (stove on one side)
Energy Star refrigerator. See appliance list for selection. Include replacement water line. French doors </t>
  </si>
  <si>
    <t>2 gas water heaters for all three unit- central system</t>
  </si>
  <si>
    <t xml:space="preserve"> Sanden 119 gallon tank. Thermostatic Mixing valve installed. Mode should be set in Heat pump only and set point a minimum of 160
insulate all accessible hot water pipes. 
Possible to move WHs to area where laundry is to have back area  be utility area.  This will allow for potential future modifications to front areas. </t>
  </si>
  <si>
    <t xml:space="preserve">2 Rheem 80 gallons </t>
  </si>
  <si>
    <t>see above</t>
  </si>
  <si>
    <t>aerator  not faucet replacement</t>
  </si>
  <si>
    <t xml:space="preserve">2.0 and 1.8 </t>
  </si>
  <si>
    <t>Floor furnace</t>
  </si>
  <si>
    <t xml:space="preserve">Heat pump with no outdoor unit  (Ephoca)
</t>
  </si>
  <si>
    <t xml:space="preserve">
Energy Star Rated; Variable speed inverter driven compressor; High static model capable with longer duct runs;  heat pumps must be Energy Star listed and have rated efficiencies of at least 15 SEER and 8.7 HSPF. Smart thermostat.
Est. load: XX,000 But max
</t>
  </si>
  <si>
    <t xml:space="preserve">Location of unit in basement with ease of access to filter.  Consider locating in back of crawlspace area. Could locate in ceiling in lower units. 
</t>
  </si>
  <si>
    <t>ducted forced air furnace</t>
  </si>
  <si>
    <t>Heat pump with no outdoor unit  (Ephoca)</t>
  </si>
  <si>
    <t>Estimated load:</t>
  </si>
  <si>
    <t>Upper unit can locate unit in attic area where current furnace is</t>
  </si>
  <si>
    <t xml:space="preserve">new ducts  in crawl or attic </t>
  </si>
  <si>
    <t xml:space="preserve">Replace with new ducts - ducts in crawlspace and registers in floor in every room </t>
  </si>
  <si>
    <t>1- 125 amp panel</t>
  </si>
  <si>
    <t>install additional main panel with new meter 250amp</t>
  </si>
  <si>
    <t>Install new single meters- potentially 250amp with 300amp panel rating for PV. Need to confirm with PG&amp;E implications of panel amperage</t>
  </si>
  <si>
    <t>.Will require new service drop from PG&amp;E. and new meter</t>
  </si>
  <si>
    <t xml:space="preserve">10 fixtures changed to LED </t>
  </si>
  <si>
    <t>18 panels and 2 inverters</t>
  </si>
  <si>
    <t xml:space="preserve">reroof comp </t>
  </si>
  <si>
    <t>gas fireplace insert</t>
  </si>
  <si>
    <t xml:space="preserve">Remove gas fireplace insert. </t>
  </si>
  <si>
    <t>garage space</t>
  </si>
  <si>
    <t>unknown</t>
  </si>
  <si>
    <t>remove closet liner to find attic access point, remove any pre-existing insulation and install R-38 w/air sealing</t>
  </si>
  <si>
    <t>Manufactured home with cathedral ceiling in living room and kitchen.  No attic access visible. All closet are lined and assumption this is covering up access point. Renters did not know of access.</t>
  </si>
  <si>
    <t>vapor barrier and encapsulate crawlspace and R-19 batt insulation. Includes air sealing 
2x 10"</t>
  </si>
  <si>
    <t>Manufactured home with I-beams and jacks in crawlspace from locating home in 1991. All penetrations through crawlspace must be sealed prior to insulation. Batt insulation or other appropriate product. Insulation should be formaldehyde free and Greenguard Gold certified.</t>
  </si>
  <si>
    <t xml:space="preserve">1991 roof - 30 year old roof </t>
  </si>
  <si>
    <t>Reroof</t>
  </si>
  <si>
    <t>approx. 1500</t>
  </si>
  <si>
    <t xml:space="preserve">add layer of roofing , currently single layer. </t>
  </si>
  <si>
    <t xml:space="preserve"> </t>
  </si>
  <si>
    <t>10 ft estimated length from panel to current Stove location</t>
  </si>
  <si>
    <t>GE GSD500L-02AW</t>
  </si>
  <si>
    <t xml:space="preserve">See Appliance Selection list. </t>
  </si>
  <si>
    <t>5 foot wide laundry area in laundry room. 
Energy Star. See Appliance List</t>
  </si>
  <si>
    <t>existing circuit 
Energy Star certified heat pump dryer with a CEF of at least 5.0</t>
  </si>
  <si>
    <t>Admiral Signature 2000</t>
  </si>
  <si>
    <t>Energy Star 
See Appliance selection list. Need to update with selection 
36 wide fridge. Counter on one side 
Energy Star refrigerator. See appliance list for selection. Include replacement water line. French doors 
counter depth and 36" wide no height limit</t>
  </si>
  <si>
    <t xml:space="preserve"> 80 gallon integrated. Thermostatic Mixing valve installed. Mode should be set in Heat pump only and set point a minimum of 135
insulate all accessible hot water pipes. Located in conditioned space must be ducted to exterior. 
 if it can fit in closet with minimal reconstruction otherwise see upgrade #2 </t>
  </si>
  <si>
    <t xml:space="preserve">WH located in closet with exterior door.  Demo closet and rebuild.  Closet backs up to  laundry room and storage area if additional space may be needed. Water heater closet dimensions: (29” Deep x24” wide x90” high) </t>
  </si>
  <si>
    <t xml:space="preserve">Sanden if limited by space in closet. Issue is location of compressor cannot be in side yard as it is less than 5 ft from property line. </t>
  </si>
  <si>
    <t xml:space="preserve">New circuit run from main panel through crawlspace to closet. Length is direct run in plan view. </t>
  </si>
  <si>
    <t>1.5/1.8</t>
  </si>
  <si>
    <t xml:space="preserve">gas furnace in laundry room </t>
  </si>
  <si>
    <t xml:space="preserve">
Energy Star Rated; Variable speed inverter driven compressor; High static model capable with longer duct runs;  heat pumps must be Energy Star listed and have rated efficiencies of at least 15 SEER and 8.7 HSPF. Smart thermostat.
Est. load: XX,000 BTUh max
</t>
  </si>
  <si>
    <t>microwave with range hood</t>
  </si>
  <si>
    <t xml:space="preserve">Replace with microwave with integrated range hood 
Min 110cfm range hood with sone limit of 4
Range hood must meet following specifications: 50% CE or 110cfm. Range hoods must be HVI rated and be rated at 4 sones or less. Ideally, the range hood would cover 50% of the front burners and have a 1 inch sump. </t>
  </si>
  <si>
    <t>Conduit for EV charger to junction box  in garage</t>
  </si>
  <si>
    <t>install new weather head and new panel with 200A capacity for PV</t>
  </si>
  <si>
    <t xml:space="preserve">Replace panel and potentially to 200A.  Upgrade to  125 amp service to accommodate future EV charging </t>
  </si>
  <si>
    <t xml:space="preserve">replace kitchen 2-  linear tube fixtures
4 light bulbs from CFL to LED </t>
  </si>
  <si>
    <t xml:space="preserve">see narrative more detail. </t>
  </si>
  <si>
    <t>19 panels and 3 inverters</t>
  </si>
  <si>
    <t xml:space="preserve">1991 roof </t>
  </si>
  <si>
    <t xml:space="preserve">reroof with 30 yr. old roof </t>
  </si>
  <si>
    <t>Single pane metal windows</t>
  </si>
  <si>
    <t>Consider addressing single pane windows</t>
  </si>
  <si>
    <t xml:space="preserve">Skylight in kitchen </t>
  </si>
  <si>
    <t xml:space="preserve">Add film to reduce solar heat gain in kitchen </t>
  </si>
  <si>
    <t xml:space="preserve">Interested in Laundry to landscape.  </t>
  </si>
  <si>
    <t>Patching for moving WH</t>
  </si>
  <si>
    <t>Evaluate potential to drill and fill. Insulated to min R-13</t>
  </si>
  <si>
    <t>third floor cathedral ceiling and not insulated ex</t>
  </si>
  <si>
    <t>Evaluate potential insulation of cathedral</t>
  </si>
  <si>
    <t>get attic  dimensions</t>
  </si>
  <si>
    <t>Evaluate potential to drill and fill cathedral portion to min R-13</t>
  </si>
  <si>
    <t xml:space="preserve">third floor cathedral ceiling and not insulated except knee wall. Insulated and knob and tube run in that space.  Includes certificate for insulation installation with knob and tube. </t>
  </si>
  <si>
    <t xml:space="preserve">Drill and fill, but potentially knob and tub in walls. Plus ability to patch siding needs to be evaluated </t>
  </si>
  <si>
    <t>Evaluate potential to Drill and fill for a minimum of R-13</t>
  </si>
  <si>
    <t>drill and fill -- wood siding - not amenable to drill and fill.  Also need to confirm there is no knob and tube in walls.</t>
  </si>
  <si>
    <t xml:space="preserve">asphalt shingle - 5 yrs. old- 1 layer </t>
  </si>
  <si>
    <t>patch and amend roofing see recommendations</t>
  </si>
  <si>
    <t>gas 3050
electric resistance 3052</t>
  </si>
  <si>
    <t xml:space="preserve">Induction Range  See Appliance selection list. Free standing. 
Replace electric resistance from efficiency and safety perspective along with gas range </t>
  </si>
  <si>
    <t xml:space="preserve"> 53'</t>
  </si>
  <si>
    <t>estimated length from panel to current Stove location in  measured in plan view.  
Only needed for 3050</t>
  </si>
  <si>
    <t>Electric</t>
  </si>
  <si>
    <t>Energy Star 
See Appliance selection list. Need to update with selection 
36 wide fridge. Existing cabinet above for 3050 and no cabinet above for 3052
Current fridge dimensions French doors and water filler
69 1/4 H x 36 W x 35 D
Energy Star refrigerator./ See appliance list for selection. Include replacement water line.</t>
  </si>
  <si>
    <t xml:space="preserve">3050: Move to the same location as 3052 WH of off garage.   Secondary option would be to move to dug out portion of crawlspace just below back porch area.  Minimal re-plumbing required.
</t>
  </si>
  <si>
    <t xml:space="preserve">52'0"
</t>
  </si>
  <si>
    <t xml:space="preserve">3050: Location at back porch
</t>
  </si>
  <si>
    <t xml:space="preserve">3052: Long wait time to bathroom in attic, consider under sink recirc D'mand pump. This can also be completed by owner at later time. </t>
  </si>
  <si>
    <t xml:space="preserve">
3052: Location at closet off of garage</t>
  </si>
  <si>
    <t xml:space="preserve">Energy Star Rated; Variable speed inverter driven compressor; High static model capable with longer duct runs; heat pumps must be Energy Star listed and have rated efficiencies of at least 15 SEER and 8.7 HSPF
Est. load: XX,000 BTUh max
</t>
  </si>
  <si>
    <t>3050: location of compressor side yard by back porch, potential floor vents for bedrooms-  divert existing registers for living space. 
Potentially under stairs at back porch/ 
Assume smart thermostat installed.</t>
  </si>
  <si>
    <t xml:space="preserve">Ducted heat pump and PTHP </t>
  </si>
  <si>
    <t xml:space="preserve">
Energy Star Rated; Variable speed inverter driven compressor; High static model capable with longer duct runs;  heat pumps must be Energy Star listed and have rated efficiencies of at least 15 SEER and 8.7 HSPF
Est. load: 23,805 BTUh max for ducted system 
Spec for PTHP: be Energy Star listed and have rated efficiencies of at least 15 SEER and 8.7 HSPF
estimated load:XX,000 BTUh max
</t>
  </si>
  <si>
    <t xml:space="preserve">Locate compressor in backyard under stairs -- look to minimize impact on storage area. 
3052: has third floor play space.  No conditioning up there. 
Option 1:  install PTHP
Option 2:  try to create chase to run a duct up there near laundry area? Running additional ducts may be a challenge
Option 3: leave it as is. 
Option 4: wall AC such as Gradient </t>
  </si>
  <si>
    <t xml:space="preserve">new ducts </t>
  </si>
  <si>
    <t>Duct runs to first floor through crawlspace and garage 
Duct runs to second floor through crawlspace and garage through chase in first floor</t>
  </si>
  <si>
    <t>New Range hood
(1) under cabinet mounted
(1) wall mounted (free standing)</t>
  </si>
  <si>
    <t>36 inches</t>
  </si>
  <si>
    <t>3050 has under cabinet mounted range hood 
3052: free/wall mounted range hood</t>
  </si>
  <si>
    <t>2 prong plugs</t>
  </si>
  <si>
    <t>3050: rewire 2 prong ungrounded plugs 
3052: Knob and tube from fuse box subpanel should be replaced</t>
  </si>
  <si>
    <t>Replace knob and tube with nonmetallic cable
conduit for EV charging to garage</t>
  </si>
  <si>
    <t xml:space="preserve">3050: Recommended to upgrade plugs to grounded, by rewiring in crawlspace, removing outlet boxes, pulling in new wire from crawlspace and installing retrofit boxes. 
3052: Replace knob and tube with nonmetallic cable. Knob and tube in attic knee wall inspected by electrician.  Loads on fuse box have not been identified. </t>
  </si>
  <si>
    <t>125amp panel low to ground and no service disconnect</t>
  </si>
  <si>
    <t xml:space="preserve">move panel to code compliant height, install new weather head, and new panel with 150A capacity </t>
  </si>
  <si>
    <t>Replace panel and potentially potential upgrade from existing 125A capacity panel to 200A (could be 150A). Main Panel needs to be replaced with new panel and raised to code compliant location (approx. 66”) raised</t>
  </si>
  <si>
    <t>May  require new service drop from PG&amp;E.</t>
  </si>
  <si>
    <t>Replace fuse box subpanel in hallway in unit with junction box</t>
  </si>
  <si>
    <t>Change out fuse box or eliminate to make junction box</t>
  </si>
  <si>
    <t>Fusebox subpanel in hallway (3050) and in closet (3052)
second subpanel with breakers in closet (3052)</t>
  </si>
  <si>
    <t xml:space="preserve">3050: Change to subpanel with breakers or eliminate and make junction box
3052: Subpanel in closet is not complying location and fuse box
</t>
  </si>
  <si>
    <t xml:space="preserve">3050: Hallway subpanel: needs to be eliminated or changed to breakers. 
3052: Closet subpanel with fuses should be eliminated or changed to breakers. Panel should be flipped around to other side of wall to open in bedroom. 
Second subpanel in another closet with breakers serving lighting, range (240)age and dryer (240). so we may not need to touch this panel 
</t>
  </si>
  <si>
    <t xml:space="preserve">End uses on fuse box are not identified. HO does not know and this was not tested. </t>
  </si>
  <si>
    <t xml:space="preserve"> fireplace</t>
  </si>
  <si>
    <t>Seal chimney to minimize infiltration impacts in both units</t>
  </si>
  <si>
    <t xml:space="preserve">Seal chimney to reduce infiltration </t>
  </si>
  <si>
    <t xml:space="preserve">chimney </t>
  </si>
  <si>
    <t xml:space="preserve">, remove chimney from exterior. </t>
  </si>
  <si>
    <t>Owners would prefer to have chimney and fireplace removed. This is beyond Ecoblock scope but something to consider. Both units have chimneys and fireplaces.</t>
  </si>
  <si>
    <t>R-38 cellulose and air sealing</t>
  </si>
  <si>
    <t>Attic not observed</t>
  </si>
  <si>
    <t>R-19 batt insulation. Includes air sealing 
~602 Sqft 2x10 16"oc</t>
  </si>
  <si>
    <t xml:space="preserve">All penetrations through crawlspace must be sealed prior to insulation. Batt insulation or other appropriate product. Insulation should be formaldehyde free and Greenguard Gold certified. Add sealing of doors to crawlspace from interior. Evidence of rodents.  Carwalspace connects to Furnace and WH location- needs to be sealed. </t>
  </si>
  <si>
    <t>Drill and fill R-13 or higher</t>
  </si>
  <si>
    <t>drill and fill --  need to confirm the siding type tp detemine feasibility from exterior, otherwise int.  Also no knob and tube in walls.</t>
  </si>
  <si>
    <t>electric resistance</t>
  </si>
  <si>
    <t>~20-25 ft estimated length from panel to current Stove location</t>
  </si>
  <si>
    <t xml:space="preserve">no access to laundry hookups for tenants. If this changes add laundry
</t>
  </si>
  <si>
    <t>Energy Star 
See Appliance selection list. Need to update with selection 
36 wide fridge
Energy Star &lt;350 kWh/yr. 
Freezer below</t>
  </si>
  <si>
    <t>40 gal 40kBTUh GE</t>
  </si>
  <si>
    <t>Sanden with 83 Gal Tank (tank in existing WH location; heat pump either at end of driveway or on back wall)</t>
  </si>
  <si>
    <t>Will need to add plumbing between exterior heat pump and tank (about 15' through walls/crawl), but keep plumbing from tank to building. Alternately, if tank is also relocated outside, replumb from tank to building. Insufficient air for integrated HP in existing location.</t>
  </si>
  <si>
    <t>Can be capped</t>
  </si>
  <si>
    <t>1.75, unknown</t>
  </si>
  <si>
    <t>WaterSense 1.5gpm  showerhead or less</t>
  </si>
  <si>
    <t>Not necessary to replace showerhead unless significant GPM reduction</t>
  </si>
  <si>
    <t>2.2, 1.2</t>
  </si>
  <si>
    <t>Install 1.0 GPM aerator in place of 2.2; keep 1.2.</t>
  </si>
  <si>
    <t>1.2, no aerator</t>
  </si>
  <si>
    <t>Install 1.5 GPM aerator in faucet with no aerator; keep 1.2 GPM aerator.</t>
  </si>
  <si>
    <t>1.28, unknown</t>
  </si>
  <si>
    <t>Atlas gas FAU 78400 BTUh output</t>
  </si>
  <si>
    <t>Ducted HP- 18000 BTUh output. Outdoor unit either at end of driveway or behind house; indoor unit in existing furnace closet.</t>
  </si>
  <si>
    <t>Ducted heat pump.
Energy Star Rated; Variable speed inverter driven compressor; High static model capable with longer duct runs;  heat pumps must be Energy Star listed and have rated efficiencies of at least 15 SEER and 8.7 HSPF
Est. load: 17,605 BTUh</t>
  </si>
  <si>
    <t>Compressor located at end of driveway or back of house along wall near back door.</t>
  </si>
  <si>
    <t>cap gas</t>
  </si>
  <si>
    <t>Replace existing ducts; note that asbestos may be present</t>
  </si>
  <si>
    <t>Ducts run through walls from furnace closet</t>
  </si>
  <si>
    <t>Ducted HP- 27000 BTUh output. Outdoor unit either at end of driveway or behind house; indoor unit in existing furnace closet.</t>
  </si>
  <si>
    <t>Ducted heat pump.
Energy Star Rated; Variable speed inverter driven compressor; High static model capable with longer duct runs;  heat pumps must be Energy Star listed and have rated efficiencies of at least 15 SEER and 8.7 HSPF
Est. load: 18,958 BTUh</t>
  </si>
  <si>
    <t>Install continuous bi-level fans in both bathrooms; remove existing fan from downstairs bathroom</t>
  </si>
  <si>
    <t>Energy Star fan with continuous operation mode 25cfm with booster. Energy Star, 1 sone
Any lighting integral or attached to the fan must be Energy Star LED</t>
  </si>
  <si>
    <t>new vent in upstairs bathroom</t>
  </si>
  <si>
    <t>Recirculating</t>
  </si>
  <si>
    <t>125A</t>
  </si>
  <si>
    <t>New main service panel upgrade to higher amperage</t>
  </si>
  <si>
    <t>In "garage"</t>
  </si>
  <si>
    <t>Mostly LED, some CFL</t>
  </si>
  <si>
    <t>Replace incandescent and CFL with dimmable
Energy Star LEDs</t>
  </si>
  <si>
    <t>Clay tile roof</t>
  </si>
  <si>
    <t>Single pane wood windows</t>
  </si>
  <si>
    <t xml:space="preserve">These are wood frame double hung windows with horns on upper sash- victorian.  Also decorative window shape for front window. Could be dismantled, cleaned, potential replace sash cord, etc. </t>
  </si>
  <si>
    <t>Small laundry room</t>
  </si>
  <si>
    <t xml:space="preserve">Enlarge laundry room for water heater and  functional laundry room and easy access to machines. </t>
  </si>
  <si>
    <t>assumed none</t>
  </si>
  <si>
    <t xml:space="preserve">Insulate flat roof </t>
  </si>
  <si>
    <t xml:space="preserve">Three potential options: 
Option 1  : Rigid insulation installed in staggered layers over the existing roof deck to achieve a minimum R30 (average) insulation layer.  Contractor to recommend final roofing system (e.g. TPO).
Option 2: Spray foam roof system installed over existing roof deck to achieve a minimum R30 insulation layer.
Option 3: Drill and fill (from above or below) to add blown cavity insulation in flat roof framing bays combined with additional exterior insulation (either option above) to achieve a minimum of R38. </t>
  </si>
  <si>
    <t xml:space="preserve">The roof needs to be reroofed and potential to insulate and reroof over with water proof membrane TPO or similar.  OR dill and fill. </t>
  </si>
  <si>
    <t>BAMBE or BayREN</t>
  </si>
  <si>
    <t>R-19 batt insulation. Includes air sealing.</t>
  </si>
  <si>
    <t xml:space="preserve">Investigate potential to drill and fill - stucco siding. </t>
  </si>
  <si>
    <t>2x6 16"oc flat roof</t>
  </si>
  <si>
    <t>Roof to meet cool roof requirements  min 3 yr. aged ≥ 0.63 and Min Thermal emittance ≥ 0.75 OR SRI Min ≥ 75</t>
  </si>
  <si>
    <t xml:space="preserve">Slide in electric  </t>
  </si>
  <si>
    <t>Induction Range  See Appliance selection list. Slide in</t>
  </si>
  <si>
    <t>Existing Circuit</t>
  </si>
  <si>
    <t>Central Front loading</t>
  </si>
  <si>
    <t>Energy Star Front loading CIEE Tier II</t>
  </si>
  <si>
    <t>Central gas with 240 plug not used above dryer</t>
  </si>
  <si>
    <t>Energy Star Front loading CIEE Tier II
Moisture sensing functionality
electric coin op with moisture sensing</t>
  </si>
  <si>
    <t xml:space="preserve">481 kWh/yr. average. Could be 2007 </t>
  </si>
  <si>
    <t>Energy Star 
See Appliance selection list. Need to update with selection 
No cabinet above. 
67" tall counter depths - 28 inches wide</t>
  </si>
  <si>
    <t xml:space="preserve">1 gas water heater, exterior closet on back side of building in laundry room. Central system. </t>
  </si>
  <si>
    <t xml:space="preserve"> Sanden  119 gallon tank. Thermostatic Mixing valve installed. Mode should be set in Heat pump only and set point a minimum of 160
insulate all accessible hot water pipes. </t>
  </si>
  <si>
    <t>Gas water heater located in laundry closet-- enlarge laundry closet to create more accessible and usable laundry area.  And provide space for WH</t>
  </si>
  <si>
    <t>BayREN or BAMBE  and TECH (TBD)</t>
  </si>
  <si>
    <t>New circuit for HPWH</t>
  </si>
  <si>
    <t>New circuit run from main panel through crawlspace or on exterior or building</t>
  </si>
  <si>
    <t xml:space="preserve">WaterSense 1.8/2.0gpm </t>
  </si>
  <si>
    <t>2-3.5gpm</t>
  </si>
  <si>
    <t>Install aerators 1.0gpm</t>
  </si>
  <si>
    <t xml:space="preserve">aerators </t>
  </si>
  <si>
    <t>1.5gpm</t>
  </si>
  <si>
    <r>
      <t xml:space="preserve">
</t>
    </r>
    <r>
      <rPr>
        <b/>
        <sz val="10"/>
        <color rgb="FF000000"/>
        <rFont val="Arial"/>
        <family val="2"/>
      </rPr>
      <t xml:space="preserve">Ephoca: Located in attic and ducted to each room. Ducted system. 
Ephoca option 2: PTPH one per apartment on living space. 
</t>
    </r>
    <r>
      <rPr>
        <sz val="10"/>
        <color rgb="FF000000"/>
        <rFont val="Arial"/>
        <family val="2"/>
      </rPr>
      <t>Est. load: XX,000 BTUh max</t>
    </r>
  </si>
  <si>
    <t>Ducted heat pump: Energy Star Rated; Variable speed inverter driven compressor; High static model capable with longer duct runs;  heat pumps must be Energy Star listed and have rated efficiencies of at least 15 SEER and 8.7 HSPF. Smart thermostat.</t>
  </si>
  <si>
    <t xml:space="preserve">BayREN or BAMBE and TECH (TBD)
</t>
  </si>
  <si>
    <t xml:space="preserve">cap gas at wall </t>
  </si>
  <si>
    <t xml:space="preserve">cap gas line s far back as possible. </t>
  </si>
  <si>
    <t>new ducts  in dropped ceiling or attic</t>
  </si>
  <si>
    <t xml:space="preserve">meet specification as possible with microwave range hood </t>
  </si>
  <si>
    <t xml:space="preserve">60 amp panel
</t>
  </si>
  <si>
    <t>Need to upgrade house panel for HPWH and Laundry and EV 
Need to confirm service to apts. 
Add PV production meter</t>
  </si>
  <si>
    <t xml:space="preserve">May have separate solar production meter.  Upgrade all meters when upgrading service drop for main as service drop is distributed. </t>
  </si>
  <si>
    <t>subpanel at laundry and in closets of each unit</t>
  </si>
  <si>
    <t>Replace subpanel in laundry room Upgrade subpanel in each closet</t>
  </si>
  <si>
    <t>(1) new exterior panel with breakers or (2) new disconnect and new subpanel in unit</t>
  </si>
  <si>
    <t xml:space="preserve">possible to run new feeder and make subpanel junction box.  </t>
  </si>
  <si>
    <t xml:space="preserve">8 - 10 W LED fixtures and 2- 25W LED fixtures </t>
  </si>
  <si>
    <t xml:space="preserve">New LED </t>
  </si>
  <si>
    <t xml:space="preserve">new lighting under PV carport to be designed </t>
  </si>
  <si>
    <t xml:space="preserve">29  panels and TBD inverters
</t>
  </si>
  <si>
    <t>PV will be on separate PV production meter - VNEM. Not in Redhorse Scope.  Access to solar will be exterior mounted conduits.</t>
  </si>
  <si>
    <t xml:space="preserve">Disconnected downspouts 
Area near lower unit entrance often wet </t>
  </si>
  <si>
    <t xml:space="preserve">Y </t>
  </si>
  <si>
    <t xml:space="preserve">Connect downspouts and route drainage away from foundation. </t>
  </si>
  <si>
    <t>R-13</t>
  </si>
  <si>
    <t xml:space="preserve">Replace plywood on joists for access and furnace platform.  It has failed in several places with previous maintenance putting foot through plywood. </t>
  </si>
  <si>
    <t>partial crawlspace and slab on grade. No insulation</t>
  </si>
  <si>
    <t xml:space="preserve"> R19 batt insulation and air seal. </t>
  </si>
  <si>
    <t>All penetrations must be sealed prior to insulation. Batt insulation or other appropriate product. Insulation should be formaldehyde free and Greenguard Gold certified.</t>
  </si>
  <si>
    <t xml:space="preserve">Weatherstrip front door </t>
  </si>
  <si>
    <t xml:space="preserve">5-6 yrs. left on roof </t>
  </si>
  <si>
    <t>Reroof with new layer of shingles</t>
  </si>
  <si>
    <t>30'</t>
  </si>
  <si>
    <t xml:space="preserve">estimated length from panel to current Stove location will need to run through garage to crawlspace. </t>
  </si>
  <si>
    <t>new on energy star in upper unit</t>
  </si>
  <si>
    <t>New stacked unit</t>
  </si>
  <si>
    <t>Energy Star rated stacked washer and dryer</t>
  </si>
  <si>
    <t xml:space="preserve">New stacked unit - gas </t>
  </si>
  <si>
    <t>Brand new</t>
  </si>
  <si>
    <t>Tankless</t>
  </si>
  <si>
    <t>43 or 83 gallon. Thermostatic Mixing valve installed. Mode should be set in Heat pump only and set point a minimum of 165
insulate all accessible hot water pipes.</t>
  </si>
  <si>
    <t xml:space="preserve">Location will be challenge.  Tankless WH at back corner of home. Near back door. Options are: 
1. Around corner will impinge on 5' walk area on side of home-- gravel walkway with drain. Tank diameter 26.5". This will limit access to back for green bin and appliances.  Not feasible. 
2. Garage is too small and can barely fit car in there. 
4. Along back wall of home near water main. Need to build shed for aesthetic reasons. 
Need to work with owner to identify best location. </t>
  </si>
  <si>
    <t xml:space="preserve">New circuit run from main panel - exterior of home </t>
  </si>
  <si>
    <t>1.75 GPM</t>
  </si>
  <si>
    <t>1.2-2.2 GPM</t>
  </si>
  <si>
    <t>Install aerators 1.0-1.2 GPM</t>
  </si>
  <si>
    <t>1.8 GPM</t>
  </si>
  <si>
    <t>1.28 GPF</t>
  </si>
  <si>
    <t>Newly installed gas furnace</t>
  </si>
  <si>
    <t xml:space="preserve">
Energy Star Rated; Variable speed inverter driven compressor; High static model capable with longer duct runs;  heat pumps must be Energy Star listed and have rated efficiencies of at least 15 SEER and 8.7 HSPF
Est. load:XX,000 BTUh max
</t>
  </si>
  <si>
    <t xml:space="preserve">with outdoor unit in back area (NE corner) or side yard with 5' set back.
Assume smart thermostat installed.
Current furnace platform is too think plywood, service contractor put foot through plywood. Need to replace platform in attic and extend to access point. </t>
  </si>
  <si>
    <t xml:space="preserve">run new circuit </t>
  </si>
  <si>
    <t xml:space="preserve">Recently replaced ducts </t>
  </si>
  <si>
    <t>reuse ducts if possible</t>
  </si>
  <si>
    <t xml:space="preserve">Bath fan switch operated </t>
  </si>
  <si>
    <t>Microwave range hood</t>
  </si>
  <si>
    <t>Recently upgraded, but  some evidence of old knob and tube in attic</t>
  </si>
  <si>
    <t>Confirm is knob and tube is not energized in any areas to be insulated. Replace in those areas as needed 
Install conduit for future EV in garage</t>
  </si>
  <si>
    <t>upgraded to 125amp for loads and 200amp panel capacity for PV</t>
  </si>
  <si>
    <t xml:space="preserve">current has EV, won't need to run conduit but need to accommodate for other electric loads </t>
  </si>
  <si>
    <t>13 panels and 2 inverters</t>
  </si>
  <si>
    <t xml:space="preserve">Enlarge laundry room for water heater and  functional laundry room and easy access to machines and door opens completely. </t>
  </si>
  <si>
    <t>assumed none; recently reroofed</t>
  </si>
  <si>
    <t xml:space="preserve">The roof was recently replaced.  It would be ideal to insulate but given that there is no need to reroof, the opportunity is more limited. But same options apply for consideration. </t>
  </si>
  <si>
    <t xml:space="preserve">enlarge  laundry room to better accommodate machines and HPWH </t>
  </si>
  <si>
    <t>481 kWh/yr. average. Could be 2007 14 yrs old</t>
  </si>
  <si>
    <t>Energy Star 
See Appliance selection list. Need to update with selection  No cabinet above. 
67" tall - counter depths - 28 inches wide</t>
  </si>
  <si>
    <t>new circuit from panel to new location in laundry</t>
  </si>
  <si>
    <t>New circuit run from main panel through crawlspace to closet approx. 70 ft. diagonal</t>
  </si>
  <si>
    <t xml:space="preserve">
Ephoca: Located in attic and ducted to each room. Ducted system. 
Ephoca option 2: PTPH one per apartment on living space. OR one in living space and in one of bedrooms. 
Est. load: 23,805 BTUh max</t>
  </si>
  <si>
    <t>conduit for EV charger on house meter</t>
  </si>
  <si>
    <t xml:space="preserve">Conduit for EV charger to one parking space in back </t>
  </si>
  <si>
    <t>60 amp panel</t>
  </si>
  <si>
    <t xml:space="preserve">see above for insulation </t>
  </si>
  <si>
    <t xml:space="preserve">install new circuit and provide dryer.
Dryer to be located in shared area for both units </t>
  </si>
  <si>
    <t>Induction Range  See Appliance selection list. free standing 34" opening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</si>
</sst>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0.0"/>
  </numFmts>
  <fonts count="34">
    <font>
      <sz val="11"/>
      <color indexed="8"/>
      <name val="Calibri"/>
      <family val="2"/>
      <scheme val="minor"/>
    </font>
    <font>
      <sz val="11"/>
      <color theme="1"/>
      <name val="Calibri"/>
      <family val="2"/>
      <scheme val="minor"/>
    </font>
    <font>
      <sz val="10"/>
      <color rgb="FF000000"/>
      <name val="Arial"/>
      <family val="2"/>
    </font>
    <font>
      <b/>
      <u/>
      <sz val="10"/>
      <color rgb="FF000000"/>
      <name val="Arial"/>
      <family val="2"/>
    </font>
    <font>
      <sz val="9"/>
      <color rgb="FF000000"/>
      <name val="Arial"/>
      <family val="2"/>
    </font>
    <font>
      <sz val="11"/>
      <color indexed="8"/>
      <name val="Calibri"/>
      <family val="2"/>
      <scheme val="minor"/>
    </font>
    <font>
      <b/>
      <sz val="11"/>
      <color indexed="8"/>
      <name val="Arial"/>
      <family val="2"/>
    </font>
    <font>
      <b/>
      <sz val="10"/>
      <color rgb="FF000000"/>
      <name val="Arial"/>
      <family val="2"/>
    </font>
    <font>
      <b/>
      <sz val="10"/>
      <color rgb="FFFF0000"/>
      <name val="Arial"/>
      <family val="2"/>
    </font>
    <font>
      <b/>
      <sz val="12"/>
      <name val="Arial"/>
      <family val="2"/>
    </font>
    <font>
      <b/>
      <sz val="36"/>
      <color indexed="10"/>
      <name val="Arial"/>
      <family val="2"/>
    </font>
    <font>
      <b/>
      <sz val="10"/>
      <name val="Arial"/>
      <family val="2"/>
    </font>
    <font>
      <sz val="6"/>
      <color indexed="8"/>
      <name val="Arial"/>
      <family val="2"/>
    </font>
    <font>
      <b/>
      <u/>
      <sz val="12"/>
      <color indexed="8"/>
      <name val="Arial"/>
      <family val="2"/>
    </font>
    <font>
      <b/>
      <sz val="11"/>
      <name val="Arial"/>
      <family val="2"/>
    </font>
    <font>
      <b/>
      <sz val="10"/>
      <color indexed="8"/>
      <name val="Arial"/>
      <family val="2"/>
    </font>
    <font>
      <sz val="12"/>
      <name val="Arial"/>
      <family val="2"/>
    </font>
    <font>
      <sz val="12"/>
      <color indexed="8"/>
      <name val="Arial"/>
      <family val="2"/>
    </font>
    <font>
      <b/>
      <sz val="12"/>
      <color indexed="8"/>
      <name val="Arial"/>
      <family val="2"/>
    </font>
    <font>
      <sz val="10"/>
      <color indexed="8"/>
      <name val="Arial"/>
      <family val="2"/>
    </font>
    <font>
      <b/>
      <sz val="11"/>
      <color indexed="8"/>
      <name val="Calibri"/>
      <family val="2"/>
      <scheme val="minor"/>
    </font>
    <font>
      <b/>
      <sz val="9"/>
      <color indexed="81"/>
      <name val="Tahoma"/>
      <family val="2"/>
    </font>
    <font>
      <sz val="10"/>
      <name val="Arial"/>
      <family val="2"/>
    </font>
    <font>
      <sz val="11"/>
      <color indexed="8"/>
      <name val="Arial"/>
      <family val="2"/>
    </font>
    <font>
      <sz val="10"/>
      <color rgb="FFFF0000"/>
      <name val="Arial"/>
      <family val="2"/>
    </font>
    <font>
      <sz val="11"/>
      <name val="Calibri"/>
      <family val="2"/>
      <scheme val="minor"/>
    </font>
    <font>
      <sz val="11"/>
      <color rgb="FF000000"/>
      <name val="Arial"/>
      <family val="2"/>
    </font>
    <font>
      <b/>
      <sz val="11"/>
      <color theme="2" tint="-9.9978637043366805E-2"/>
      <name val="Arial"/>
      <family val="2"/>
    </font>
    <font>
      <sz val="11"/>
      <color rgb="FF000000"/>
      <name val="Calibri"/>
      <family val="2"/>
      <scheme val="minor"/>
    </font>
    <font>
      <b/>
      <sz val="11"/>
      <color rgb="FF000000"/>
      <name val="Calibri"/>
      <family val="2"/>
      <scheme val="minor"/>
    </font>
    <font>
      <b/>
      <sz val="11"/>
      <color rgb="FFFF0000"/>
      <name val="Arial"/>
      <family val="2"/>
    </font>
    <font>
      <sz val="11"/>
      <color rgb="FFFF0000"/>
      <name val="Calibri"/>
      <family val="2"/>
      <scheme val="minor"/>
    </font>
    <font>
      <sz val="10"/>
      <color rgb="FFC00000"/>
      <name val="Arial"/>
      <family val="2"/>
    </font>
    <font>
      <sz val="8"/>
      <name val="Calibri"/>
      <family val="2"/>
      <scheme val="minor"/>
    </font>
  </fonts>
  <fills count="9">
    <fill>
      <patternFill patternType="none"/>
    </fill>
    <fill>
      <patternFill patternType="gray125"/>
    </fill>
    <fill>
      <patternFill patternType="solid">
        <fgColor rgb="FFFEFF85"/>
      </patternFill>
    </fill>
    <fill>
      <patternFill patternType="none">
        <fgColor rgb="FFFEFF00"/>
      </patternFill>
    </fill>
    <fill>
      <patternFill patternType="solid">
        <fgColor theme="4" tint="0.59999389629810485"/>
        <bgColor indexed="64"/>
      </patternFill>
    </fill>
    <fill>
      <patternFill patternType="solid">
        <fgColor rgb="FFFFFF0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s>
  <borders count="2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43" fontId="5" fillId="0" borderId="0" applyFont="0" applyFill="0" applyBorder="0" applyAlignment="0" applyProtection="0"/>
    <xf numFmtId="44" fontId="5" fillId="0" borderId="0" applyFont="0" applyFill="0" applyBorder="0" applyAlignment="0" applyProtection="0"/>
    <xf numFmtId="0" fontId="5" fillId="3" borderId="0"/>
    <xf numFmtId="44" fontId="5" fillId="3" borderId="0" applyFont="0" applyFill="0" applyBorder="0" applyAlignment="0" applyProtection="0"/>
    <xf numFmtId="0" fontId="1" fillId="3" borderId="0"/>
    <xf numFmtId="43" fontId="1" fillId="3" borderId="0" applyFont="0" applyFill="0" applyBorder="0" applyAlignment="0" applyProtection="0"/>
    <xf numFmtId="44" fontId="1" fillId="3" borderId="0" applyFont="0" applyFill="0" applyBorder="0" applyAlignment="0" applyProtection="0"/>
  </cellStyleXfs>
  <cellXfs count="229">
    <xf numFmtId="0" fontId="0" fillId="0" borderId="0" xfId="0"/>
    <xf numFmtId="0" fontId="2" fillId="0" borderId="0" xfId="0" applyFont="1"/>
    <xf numFmtId="0" fontId="3" fillId="0" borderId="0" xfId="0" applyFont="1" applyAlignment="1">
      <alignment horizontal="left"/>
    </xf>
    <xf numFmtId="0" fontId="0" fillId="0" borderId="0" xfId="0" applyFont="1"/>
    <xf numFmtId="0" fontId="7" fillId="0" borderId="1" xfId="0" applyFont="1" applyBorder="1" applyAlignment="1">
      <alignment horizontal="center" wrapText="1"/>
    </xf>
    <xf numFmtId="0" fontId="7" fillId="0" borderId="2" xfId="0" applyFont="1" applyBorder="1" applyAlignment="1">
      <alignment horizontal="center" wrapText="1"/>
    </xf>
    <xf numFmtId="44" fontId="7" fillId="0" borderId="3" xfId="0" applyNumberFormat="1" applyFont="1" applyBorder="1" applyAlignment="1">
      <alignment horizontal="center" wrapText="1"/>
    </xf>
    <xf numFmtId="0" fontId="9" fillId="0" borderId="0" xfId="0" applyFont="1" applyAlignment="1">
      <alignment horizontal="center"/>
    </xf>
    <xf numFmtId="164" fontId="0" fillId="0" borderId="0" xfId="1" applyNumberFormat="1" applyFont="1"/>
    <xf numFmtId="0" fontId="10" fillId="0" borderId="0" xfId="0" applyFont="1" applyAlignment="1">
      <alignment horizontal="center" vertical="center"/>
    </xf>
    <xf numFmtId="0" fontId="9" fillId="3" borderId="0" xfId="0" applyFont="1" applyFill="1"/>
    <xf numFmtId="0" fontId="11" fillId="3" borderId="0" xfId="0" applyFont="1" applyFill="1"/>
    <xf numFmtId="164" fontId="11" fillId="3" borderId="0" xfId="1" applyNumberFormat="1" applyFont="1" applyFill="1"/>
    <xf numFmtId="0" fontId="9" fillId="3" borderId="0" xfId="0" applyFont="1" applyFill="1" applyAlignment="1">
      <alignment horizontal="right"/>
    </xf>
    <xf numFmtId="164" fontId="9" fillId="0" borderId="0" xfId="1" applyNumberFormat="1" applyFont="1"/>
    <xf numFmtId="0" fontId="9" fillId="0" borderId="0" xfId="0" applyFont="1"/>
    <xf numFmtId="49" fontId="9" fillId="0" borderId="0" xfId="0" applyNumberFormat="1" applyFont="1" applyAlignment="1"/>
    <xf numFmtId="0" fontId="12" fillId="0" borderId="0" xfId="0" applyFont="1"/>
    <xf numFmtId="165" fontId="9" fillId="0" borderId="0" xfId="0" applyNumberFormat="1" applyFont="1" applyAlignment="1">
      <alignment horizontal="center"/>
    </xf>
    <xf numFmtId="0" fontId="13" fillId="0" borderId="0" xfId="0" applyFont="1" applyBorder="1"/>
    <xf numFmtId="164" fontId="14" fillId="0" borderId="4" xfId="1" applyNumberFormat="1" applyFont="1" applyBorder="1" applyAlignment="1">
      <alignment horizontal="center" wrapText="1"/>
    </xf>
    <xf numFmtId="0" fontId="15" fillId="0" borderId="4" xfId="0" applyFont="1" applyBorder="1" applyAlignment="1">
      <alignment horizontal="center"/>
    </xf>
    <xf numFmtId="15" fontId="16" fillId="0" borderId="0" xfId="0" applyNumberFormat="1" applyFont="1" applyAlignment="1">
      <alignment horizontal="center"/>
    </xf>
    <xf numFmtId="0" fontId="17" fillId="0" borderId="0" xfId="0" applyFont="1" applyBorder="1"/>
    <xf numFmtId="164" fontId="17" fillId="0" borderId="4" xfId="2" applyNumberFormat="1" applyFont="1" applyBorder="1" applyAlignment="1">
      <alignment horizontal="right"/>
    </xf>
    <xf numFmtId="37" fontId="18" fillId="0" borderId="4" xfId="1" applyNumberFormat="1" applyFont="1" applyBorder="1" applyAlignment="1">
      <alignment horizontal="right"/>
    </xf>
    <xf numFmtId="0" fontId="16" fillId="0" borderId="0" xfId="0" applyFont="1" applyAlignment="1">
      <alignment horizontal="center"/>
    </xf>
    <xf numFmtId="164" fontId="16" fillId="0" borderId="4" xfId="1" applyNumberFormat="1" applyFont="1" applyBorder="1"/>
    <xf numFmtId="37" fontId="9" fillId="0" borderId="4" xfId="0" applyNumberFormat="1" applyFont="1" applyBorder="1"/>
    <xf numFmtId="37" fontId="0" fillId="0" borderId="4" xfId="0" applyNumberFormat="1" applyBorder="1"/>
    <xf numFmtId="164" fontId="16" fillId="0" borderId="5" xfId="1" applyNumberFormat="1" applyFont="1" applyBorder="1"/>
    <xf numFmtId="0" fontId="18" fillId="0" borderId="0" xfId="0" applyFont="1" applyBorder="1"/>
    <xf numFmtId="164" fontId="18" fillId="0" borderId="4" xfId="1" applyNumberFormat="1" applyFont="1" applyBorder="1" applyAlignment="1">
      <alignment horizontal="right"/>
    </xf>
    <xf numFmtId="37" fontId="19" fillId="0" borderId="4" xfId="1" applyNumberFormat="1" applyFont="1" applyBorder="1" applyAlignment="1">
      <alignment horizontal="left"/>
    </xf>
    <xf numFmtId="164" fontId="17" fillId="0" borderId="0" xfId="1" applyNumberFormat="1" applyFont="1" applyBorder="1" applyAlignment="1">
      <alignment horizontal="right"/>
    </xf>
    <xf numFmtId="37" fontId="19" fillId="0" borderId="0" xfId="1" applyNumberFormat="1" applyFont="1" applyBorder="1" applyAlignment="1">
      <alignment horizontal="left"/>
    </xf>
    <xf numFmtId="0" fontId="17" fillId="0" borderId="0" xfId="0" applyFont="1" applyBorder="1" applyAlignment="1">
      <alignment horizontal="right"/>
    </xf>
    <xf numFmtId="37" fontId="19" fillId="0" borderId="6" xfId="1" applyNumberFormat="1" applyFont="1" applyBorder="1" applyAlignment="1">
      <alignment horizontal="left"/>
    </xf>
    <xf numFmtId="164" fontId="16" fillId="0" borderId="0" xfId="1" applyNumberFormat="1" applyFont="1" applyBorder="1" applyAlignment="1">
      <alignment horizontal="right"/>
    </xf>
    <xf numFmtId="0" fontId="17" fillId="0" borderId="0" xfId="0" applyFont="1" applyBorder="1" applyAlignment="1">
      <alignment wrapText="1"/>
    </xf>
    <xf numFmtId="164" fontId="17" fillId="0" borderId="5" xfId="1" applyNumberFormat="1" applyFont="1" applyBorder="1" applyAlignment="1">
      <alignment horizontal="right"/>
    </xf>
    <xf numFmtId="37" fontId="19" fillId="0" borderId="7" xfId="1" applyNumberFormat="1" applyFont="1" applyBorder="1" applyAlignment="1">
      <alignment horizontal="left"/>
    </xf>
    <xf numFmtId="164" fontId="18" fillId="0" borderId="8" xfId="1" applyNumberFormat="1" applyFont="1" applyBorder="1" applyAlignment="1">
      <alignment horizontal="right"/>
    </xf>
    <xf numFmtId="164" fontId="18" fillId="0" borderId="0" xfId="1" applyNumberFormat="1" applyFont="1" applyBorder="1" applyAlignment="1">
      <alignment horizontal="right"/>
    </xf>
    <xf numFmtId="37" fontId="17" fillId="0" borderId="0" xfId="1" applyNumberFormat="1" applyFont="1" applyBorder="1" applyAlignment="1">
      <alignment horizontal="left" wrapText="1"/>
    </xf>
    <xf numFmtId="164" fontId="18" fillId="0" borderId="9" xfId="1" applyNumberFormat="1" applyFont="1" applyBorder="1" applyAlignment="1">
      <alignment horizontal="right"/>
    </xf>
    <xf numFmtId="164" fontId="0" fillId="0" borderId="4" xfId="1" applyNumberFormat="1" applyFont="1" applyBorder="1"/>
    <xf numFmtId="164" fontId="18" fillId="0" borderId="10" xfId="2" applyNumberFormat="1" applyFont="1" applyBorder="1" applyAlignment="1">
      <alignment horizontal="right"/>
    </xf>
    <xf numFmtId="44" fontId="17" fillId="0" borderId="4" xfId="2" applyFont="1" applyBorder="1" applyAlignment="1">
      <alignment horizontal="left"/>
    </xf>
    <xf numFmtId="164" fontId="18" fillId="0" borderId="0" xfId="2" applyNumberFormat="1" applyFont="1" applyBorder="1" applyAlignment="1">
      <alignment horizontal="right"/>
    </xf>
    <xf numFmtId="44" fontId="17" fillId="0" borderId="0" xfId="2" applyFont="1" applyBorder="1" applyAlignment="1">
      <alignment horizontal="left"/>
    </xf>
    <xf numFmtId="165" fontId="16" fillId="0" borderId="0" xfId="0" applyNumberFormat="1" applyFont="1" applyAlignment="1">
      <alignment horizontal="center"/>
    </xf>
    <xf numFmtId="0" fontId="6" fillId="0" borderId="4" xfId="0" applyFont="1" applyBorder="1"/>
    <xf numFmtId="0" fontId="6" fillId="4" borderId="4" xfId="0" applyFont="1" applyFill="1" applyBorder="1"/>
    <xf numFmtId="0" fontId="7" fillId="0" borderId="4" xfId="0" applyFont="1" applyBorder="1" applyAlignment="1">
      <alignment horizontal="left" wrapText="1" indent="1"/>
    </xf>
    <xf numFmtId="0" fontId="3" fillId="4" borderId="4" xfId="0" applyFont="1" applyFill="1" applyBorder="1" applyAlignment="1">
      <alignment horizontal="left"/>
    </xf>
    <xf numFmtId="0" fontId="2" fillId="0" borderId="4" xfId="0" applyFont="1" applyBorder="1"/>
    <xf numFmtId="0" fontId="2" fillId="0" borderId="4" xfId="0" applyFont="1" applyBorder="1" applyAlignment="1">
      <alignment horizontal="left" wrapText="1" indent="2"/>
    </xf>
    <xf numFmtId="0" fontId="0" fillId="0" borderId="4" xfId="0" applyBorder="1"/>
    <xf numFmtId="164" fontId="9" fillId="0" borderId="13" xfId="1" applyNumberFormat="1" applyFont="1" applyBorder="1"/>
    <xf numFmtId="0" fontId="0" fillId="0" borderId="14" xfId="0" applyBorder="1"/>
    <xf numFmtId="164" fontId="17" fillId="0" borderId="15" xfId="2" applyNumberFormat="1" applyFont="1" applyBorder="1" applyAlignment="1">
      <alignment horizontal="right"/>
    </xf>
    <xf numFmtId="164" fontId="16" fillId="0" borderId="15" xfId="1" applyNumberFormat="1" applyFont="1" applyBorder="1"/>
    <xf numFmtId="164" fontId="16" fillId="0" borderId="14" xfId="1" applyNumberFormat="1" applyFont="1" applyBorder="1"/>
    <xf numFmtId="164" fontId="18" fillId="0" borderId="16" xfId="1" applyNumberFormat="1" applyFont="1" applyBorder="1" applyAlignment="1">
      <alignment horizontal="right"/>
    </xf>
    <xf numFmtId="0" fontId="20" fillId="0" borderId="0" xfId="0" applyFont="1"/>
    <xf numFmtId="0" fontId="7" fillId="0" borderId="0" xfId="0" applyFont="1" applyAlignment="1">
      <alignment horizontal="left"/>
    </xf>
    <xf numFmtId="44" fontId="7" fillId="4" borderId="4" xfId="2" applyFont="1" applyFill="1" applyBorder="1" applyAlignment="1">
      <alignment horizontal="center" wrapText="1"/>
    </xf>
    <xf numFmtId="0" fontId="0" fillId="5" borderId="0" xfId="0" applyFill="1"/>
    <xf numFmtId="0" fontId="11" fillId="0" borderId="4" xfId="0" applyFont="1" applyBorder="1" applyAlignment="1">
      <alignment horizontal="left" wrapText="1" indent="1"/>
    </xf>
    <xf numFmtId="0" fontId="22" fillId="0" borderId="4" xfId="0" applyFont="1" applyBorder="1" applyAlignment="1">
      <alignment horizontal="left" wrapText="1" indent="2"/>
    </xf>
    <xf numFmtId="0" fontId="2" fillId="0" borderId="4" xfId="0" applyFont="1" applyBorder="1" applyAlignment="1">
      <alignment horizontal="left" wrapText="1"/>
    </xf>
    <xf numFmtId="0" fontId="2" fillId="0" borderId="4" xfId="0" applyFont="1" applyBorder="1" applyAlignment="1">
      <alignment wrapText="1"/>
    </xf>
    <xf numFmtId="0" fontId="2" fillId="6" borderId="4" xfId="0" applyFont="1" applyFill="1" applyBorder="1" applyAlignment="1">
      <alignment horizontal="center" wrapText="1"/>
    </xf>
    <xf numFmtId="0" fontId="2" fillId="0" borderId="4" xfId="0" applyFont="1" applyBorder="1" applyAlignment="1">
      <alignment horizontal="center" vertical="center" wrapText="1"/>
    </xf>
    <xf numFmtId="0" fontId="2" fillId="0" borderId="4" xfId="0" applyFont="1" applyBorder="1" applyAlignment="1">
      <alignment horizontal="center" wrapText="1"/>
    </xf>
    <xf numFmtId="0" fontId="4" fillId="0" borderId="4" xfId="0" applyFont="1" applyBorder="1" applyAlignment="1">
      <alignment vertical="center" wrapText="1"/>
    </xf>
    <xf numFmtId="0" fontId="2" fillId="7" borderId="4" xfId="0" applyFont="1" applyFill="1" applyBorder="1" applyAlignment="1">
      <alignment wrapText="1"/>
    </xf>
    <xf numFmtId="0" fontId="0" fillId="0" borderId="0" xfId="0" applyAlignment="1">
      <alignment wrapText="1"/>
    </xf>
    <xf numFmtId="0" fontId="6" fillId="0" borderId="4" xfId="0" applyFont="1" applyBorder="1" applyAlignment="1">
      <alignment wrapText="1"/>
    </xf>
    <xf numFmtId="0" fontId="6" fillId="4" borderId="4" xfId="0" applyFont="1" applyFill="1" applyBorder="1" applyAlignment="1">
      <alignment wrapText="1"/>
    </xf>
    <xf numFmtId="0" fontId="0" fillId="0" borderId="0" xfId="0" applyFont="1" applyAlignment="1">
      <alignment wrapText="1"/>
    </xf>
    <xf numFmtId="0" fontId="0" fillId="0" borderId="4" xfId="0" applyBorder="1" applyAlignment="1">
      <alignment wrapText="1"/>
    </xf>
    <xf numFmtId="0" fontId="23" fillId="0" borderId="4" xfId="0" applyFont="1" applyBorder="1" applyAlignment="1">
      <alignment wrapText="1"/>
    </xf>
    <xf numFmtId="0" fontId="2" fillId="2" borderId="4" xfId="0" applyFont="1" applyFill="1" applyBorder="1" applyAlignment="1">
      <alignment wrapText="1"/>
    </xf>
    <xf numFmtId="0" fontId="7" fillId="8" borderId="4" xfId="0" applyFont="1" applyFill="1" applyBorder="1" applyAlignment="1">
      <alignment horizontal="left" wrapText="1" indent="1"/>
    </xf>
    <xf numFmtId="0" fontId="2" fillId="3" borderId="4" xfId="3" applyFont="1" applyBorder="1" applyAlignment="1">
      <alignment wrapText="1"/>
    </xf>
    <xf numFmtId="0" fontId="2" fillId="3" borderId="4" xfId="3" applyFont="1" applyBorder="1" applyAlignment="1">
      <alignment horizontal="center" wrapText="1"/>
    </xf>
    <xf numFmtId="44" fontId="2" fillId="3" borderId="4" xfId="4" applyFont="1" applyBorder="1" applyAlignment="1">
      <alignment horizontal="center" wrapText="1"/>
    </xf>
    <xf numFmtId="0" fontId="2" fillId="7" borderId="4" xfId="3" applyFont="1" applyFill="1" applyBorder="1" applyAlignment="1">
      <alignment wrapText="1"/>
    </xf>
    <xf numFmtId="0" fontId="4" fillId="3" borderId="4" xfId="3" applyFont="1" applyBorder="1" applyAlignment="1">
      <alignment wrapText="1"/>
    </xf>
    <xf numFmtId="0" fontId="2" fillId="2" borderId="4" xfId="3" applyFont="1" applyFill="1" applyBorder="1" applyAlignment="1">
      <alignment wrapText="1"/>
    </xf>
    <xf numFmtId="0" fontId="24" fillId="0" borderId="4" xfId="0" applyFont="1" applyBorder="1" applyAlignment="1">
      <alignment horizontal="left" wrapText="1"/>
    </xf>
    <xf numFmtId="0" fontId="22" fillId="0" borderId="4" xfId="0" applyFont="1" applyBorder="1" applyAlignment="1">
      <alignment horizontal="left" wrapText="1"/>
    </xf>
    <xf numFmtId="0" fontId="22" fillId="0" borderId="4" xfId="0" applyFont="1" applyBorder="1" applyAlignment="1">
      <alignment wrapText="1"/>
    </xf>
    <xf numFmtId="0" fontId="25" fillId="0" borderId="0" xfId="0" applyFont="1" applyAlignment="1">
      <alignment wrapText="1"/>
    </xf>
    <xf numFmtId="0" fontId="2" fillId="3" borderId="5" xfId="0" applyFont="1" applyFill="1" applyBorder="1" applyAlignment="1">
      <alignment horizontal="left" wrapText="1"/>
    </xf>
    <xf numFmtId="0" fontId="22" fillId="0" borderId="4" xfId="0" applyFont="1" applyBorder="1" applyAlignment="1">
      <alignment horizontal="center" wrapText="1"/>
    </xf>
    <xf numFmtId="0" fontId="2" fillId="3" borderId="5" xfId="0" applyFont="1" applyFill="1" applyBorder="1" applyAlignment="1">
      <alignment wrapText="1"/>
    </xf>
    <xf numFmtId="0" fontId="22" fillId="0" borderId="4" xfId="0" applyFont="1" applyBorder="1" applyAlignment="1">
      <alignment horizontal="center" vertical="center" wrapText="1"/>
    </xf>
    <xf numFmtId="0" fontId="26" fillId="0" borderId="4" xfId="0" applyFont="1" applyBorder="1"/>
    <xf numFmtId="0" fontId="14" fillId="0" borderId="4" xfId="0" applyFont="1" applyBorder="1"/>
    <xf numFmtId="0" fontId="27" fillId="0" borderId="4" xfId="0" applyFont="1" applyBorder="1"/>
    <xf numFmtId="0" fontId="0" fillId="0" borderId="17" xfId="0" applyBorder="1" applyAlignment="1"/>
    <xf numFmtId="0" fontId="0" fillId="0" borderId="0" xfId="0" applyAlignment="1"/>
    <xf numFmtId="0" fontId="20" fillId="0" borderId="19" xfId="0" applyFont="1" applyBorder="1"/>
    <xf numFmtId="0" fontId="20" fillId="0" borderId="20" xfId="0" applyFont="1" applyBorder="1"/>
    <xf numFmtId="0" fontId="20" fillId="0" borderId="21" xfId="0" applyFont="1" applyBorder="1"/>
    <xf numFmtId="0" fontId="0" fillId="0" borderId="0" xfId="0" applyBorder="1"/>
    <xf numFmtId="0" fontId="0" fillId="0" borderId="22" xfId="0" applyBorder="1"/>
    <xf numFmtId="0" fontId="20" fillId="0" borderId="23" xfId="0" applyFont="1" applyBorder="1"/>
    <xf numFmtId="0" fontId="0" fillId="0" borderId="24" xfId="0" applyBorder="1"/>
    <xf numFmtId="0" fontId="0" fillId="0" borderId="25" xfId="0" applyBorder="1"/>
    <xf numFmtId="0" fontId="20" fillId="0" borderId="18" xfId="0" applyFont="1" applyBorder="1"/>
    <xf numFmtId="0" fontId="0" fillId="0" borderId="20" xfId="0" applyBorder="1"/>
    <xf numFmtId="0" fontId="0" fillId="0" borderId="21" xfId="0" applyBorder="1"/>
    <xf numFmtId="0" fontId="0" fillId="0" borderId="23" xfId="0" applyBorder="1"/>
    <xf numFmtId="0" fontId="0" fillId="0" borderId="18" xfId="0" applyBorder="1"/>
    <xf numFmtId="0" fontId="20" fillId="0" borderId="0" xfId="0" applyFont="1" applyAlignment="1">
      <alignment wrapText="1"/>
    </xf>
    <xf numFmtId="0" fontId="20" fillId="3" borderId="0" xfId="0" applyFont="1" applyFill="1" applyBorder="1"/>
    <xf numFmtId="0" fontId="0" fillId="0" borderId="0" xfId="0" applyBorder="1" applyAlignment="1">
      <alignment horizontal="center"/>
    </xf>
    <xf numFmtId="0" fontId="0" fillId="0" borderId="22"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20" fillId="0" borderId="4" xfId="0" applyFont="1" applyBorder="1" applyAlignment="1">
      <alignment wrapText="1"/>
    </xf>
    <xf numFmtId="0" fontId="2" fillId="0" borderId="0" xfId="0" applyFont="1" applyBorder="1"/>
    <xf numFmtId="0" fontId="20" fillId="3" borderId="18" xfId="0" applyFont="1" applyFill="1" applyBorder="1"/>
    <xf numFmtId="0" fontId="20" fillId="3" borderId="23" xfId="0" applyFont="1" applyFill="1" applyBorder="1"/>
    <xf numFmtId="0" fontId="28" fillId="0" borderId="18" xfId="0" applyFont="1" applyBorder="1"/>
    <xf numFmtId="0" fontId="29" fillId="0" borderId="19" xfId="0" applyFont="1" applyBorder="1"/>
    <xf numFmtId="0" fontId="29" fillId="0" borderId="20" xfId="0" applyFont="1" applyBorder="1"/>
    <xf numFmtId="0" fontId="29" fillId="0" borderId="21" xfId="0" applyFont="1" applyBorder="1"/>
    <xf numFmtId="0" fontId="28" fillId="0" borderId="0" xfId="0" applyFont="1" applyBorder="1"/>
    <xf numFmtId="0" fontId="28" fillId="0" borderId="22" xfId="0" applyFont="1" applyBorder="1"/>
    <xf numFmtId="0" fontId="28" fillId="0" borderId="23" xfId="0" applyFont="1" applyBorder="1"/>
    <xf numFmtId="0" fontId="28" fillId="0" borderId="24" xfId="0" applyFont="1" applyBorder="1"/>
    <xf numFmtId="0" fontId="28" fillId="0" borderId="25" xfId="0" applyFont="1" applyBorder="1"/>
    <xf numFmtId="0" fontId="0" fillId="3" borderId="0" xfId="0" applyFill="1"/>
    <xf numFmtId="0" fontId="3" fillId="4" borderId="4" xfId="0" applyFont="1" applyFill="1" applyBorder="1" applyAlignment="1">
      <alignment horizontal="left" vertical="top"/>
    </xf>
    <xf numFmtId="44" fontId="2" fillId="0" borderId="4" xfId="2" applyFont="1" applyBorder="1" applyAlignment="1">
      <alignment horizontal="center" wrapText="1"/>
    </xf>
    <xf numFmtId="44" fontId="8" fillId="3" borderId="4" xfId="2" applyFont="1" applyFill="1" applyBorder="1" applyAlignment="1">
      <alignment horizontal="center" wrapText="1"/>
    </xf>
    <xf numFmtId="0" fontId="2" fillId="4" borderId="4" xfId="0" applyFont="1" applyFill="1" applyBorder="1" applyAlignment="1">
      <alignment horizontal="left" wrapText="1"/>
    </xf>
    <xf numFmtId="0" fontId="2" fillId="4" borderId="4" xfId="0" applyFont="1" applyFill="1" applyBorder="1" applyAlignment="1">
      <alignment horizontal="center" wrapText="1"/>
    </xf>
    <xf numFmtId="0" fontId="2" fillId="4" borderId="4" xfId="0" applyFont="1" applyFill="1" applyBorder="1" applyAlignment="1">
      <alignment wrapText="1"/>
    </xf>
    <xf numFmtId="0" fontId="2" fillId="3" borderId="4" xfId="0" applyFont="1" applyFill="1" applyBorder="1" applyAlignment="1">
      <alignment horizontal="center" wrapText="1"/>
    </xf>
    <xf numFmtId="0" fontId="2" fillId="3" borderId="4" xfId="0" applyFont="1" applyFill="1" applyBorder="1"/>
    <xf numFmtId="0" fontId="2" fillId="3" borderId="4" xfId="0" applyFont="1" applyFill="1" applyBorder="1" applyAlignment="1">
      <alignment wrapText="1"/>
    </xf>
    <xf numFmtId="0" fontId="2" fillId="0" borderId="4" xfId="0" applyFont="1" applyBorder="1" applyAlignment="1">
      <alignment horizontal="left" vertical="top" indent="1"/>
    </xf>
    <xf numFmtId="0" fontId="4" fillId="3" borderId="4" xfId="0" applyFont="1" applyFill="1" applyBorder="1" applyAlignment="1">
      <alignment vertical="center" wrapText="1"/>
    </xf>
    <xf numFmtId="0" fontId="2" fillId="0" borderId="4" xfId="0" applyFont="1" applyBorder="1" applyAlignment="1">
      <alignment horizontal="left" vertical="top" wrapText="1"/>
    </xf>
    <xf numFmtId="0" fontId="4" fillId="3" borderId="4" xfId="0" applyFont="1" applyFill="1" applyBorder="1" applyAlignment="1">
      <alignment wrapText="1"/>
    </xf>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center" vertical="center" wrapText="1"/>
    </xf>
    <xf numFmtId="0" fontId="2" fillId="0" borderId="0" xfId="0" applyFont="1" applyAlignment="1">
      <alignment wrapText="1"/>
    </xf>
    <xf numFmtId="0" fontId="2" fillId="0" borderId="0" xfId="0" applyFont="1" applyAlignment="1">
      <alignment horizontal="center" wrapText="1"/>
    </xf>
    <xf numFmtId="0" fontId="3" fillId="0" borderId="0" xfId="0" applyFont="1" applyAlignment="1">
      <alignment horizontal="left" vertical="top"/>
    </xf>
    <xf numFmtId="0" fontId="3" fillId="3" borderId="0" xfId="0" applyFont="1" applyFill="1" applyAlignment="1">
      <alignment horizontal="left"/>
    </xf>
    <xf numFmtId="0" fontId="20" fillId="3" borderId="21" xfId="0" applyFont="1" applyFill="1" applyBorder="1"/>
    <xf numFmtId="0" fontId="20" fillId="3" borderId="19" xfId="0" applyFont="1" applyFill="1" applyBorder="1"/>
    <xf numFmtId="0" fontId="2" fillId="4" borderId="4" xfId="0" applyFont="1" applyFill="1" applyBorder="1" applyAlignment="1">
      <alignment horizontal="center" vertical="center" wrapText="1"/>
    </xf>
    <xf numFmtId="0" fontId="22" fillId="3" borderId="4" xfId="0" applyFont="1" applyFill="1" applyBorder="1" applyAlignment="1">
      <alignment wrapText="1"/>
    </xf>
    <xf numFmtId="0" fontId="2" fillId="3" borderId="4" xfId="3" applyFont="1" applyFill="1" applyBorder="1" applyAlignment="1">
      <alignment horizontal="center" wrapText="1"/>
    </xf>
    <xf numFmtId="0" fontId="0" fillId="3" borderId="0" xfId="0" applyFont="1" applyFill="1"/>
    <xf numFmtId="0" fontId="2" fillId="0" borderId="0" xfId="0" applyFont="1" applyBorder="1" applyAlignment="1">
      <alignment wrapText="1"/>
    </xf>
    <xf numFmtId="0" fontId="30" fillId="0" borderId="4" xfId="0" applyFont="1" applyBorder="1"/>
    <xf numFmtId="0" fontId="5" fillId="3" borderId="0" xfId="3"/>
    <xf numFmtId="0" fontId="5" fillId="5" borderId="0" xfId="3" applyFill="1"/>
    <xf numFmtId="0" fontId="20" fillId="3" borderId="0" xfId="3" applyFont="1"/>
    <xf numFmtId="0" fontId="6" fillId="3" borderId="4" xfId="3" applyFont="1" applyBorder="1"/>
    <xf numFmtId="0" fontId="0" fillId="3" borderId="0" xfId="3" applyFont="1"/>
    <xf numFmtId="0" fontId="3" fillId="4" borderId="4" xfId="3" applyFont="1" applyFill="1" applyBorder="1" applyAlignment="1">
      <alignment horizontal="left" vertical="top"/>
    </xf>
    <xf numFmtId="0" fontId="6" fillId="4" borderId="4" xfId="3" applyFont="1" applyFill="1" applyBorder="1"/>
    <xf numFmtId="44" fontId="7" fillId="4" borderId="4" xfId="4" applyFont="1" applyFill="1" applyBorder="1" applyAlignment="1">
      <alignment horizontal="center" wrapText="1"/>
    </xf>
    <xf numFmtId="0" fontId="7" fillId="3" borderId="4" xfId="3" applyFont="1" applyBorder="1" applyAlignment="1">
      <alignment horizontal="left" wrapText="1" indent="1"/>
    </xf>
    <xf numFmtId="0" fontId="2" fillId="3" borderId="4" xfId="3" applyFont="1" applyBorder="1" applyAlignment="1">
      <alignment horizontal="left" wrapText="1"/>
    </xf>
    <xf numFmtId="0" fontId="2" fillId="3" borderId="4" xfId="3" applyFont="1" applyBorder="1" applyAlignment="1">
      <alignment horizontal="center" vertical="center" wrapText="1"/>
    </xf>
    <xf numFmtId="0" fontId="2" fillId="3" borderId="4" xfId="3" applyFont="1" applyBorder="1" applyAlignment="1">
      <alignment horizontal="left" wrapText="1" indent="2"/>
    </xf>
    <xf numFmtId="44" fontId="8" fillId="3" borderId="4" xfId="4" applyFont="1" applyFill="1" applyBorder="1" applyAlignment="1">
      <alignment horizontal="center" wrapText="1"/>
    </xf>
    <xf numFmtId="0" fontId="11" fillId="3" borderId="4" xfId="3" applyFont="1" applyBorder="1" applyAlignment="1">
      <alignment horizontal="left" wrapText="1" indent="1"/>
    </xf>
    <xf numFmtId="0" fontId="22" fillId="3" borderId="4" xfId="3" applyFont="1" applyBorder="1" applyAlignment="1">
      <alignment horizontal="left" wrapText="1" indent="2"/>
    </xf>
    <xf numFmtId="0" fontId="2" fillId="4" borderId="4" xfId="3" applyFont="1" applyFill="1" applyBorder="1" applyAlignment="1">
      <alignment horizontal="left" wrapText="1"/>
    </xf>
    <xf numFmtId="0" fontId="2" fillId="4" borderId="4" xfId="3" applyFont="1" applyFill="1" applyBorder="1" applyAlignment="1">
      <alignment horizontal="center" wrapText="1"/>
    </xf>
    <xf numFmtId="0" fontId="2" fillId="4" borderId="4" xfId="3" applyFont="1" applyFill="1" applyBorder="1" applyAlignment="1">
      <alignment horizontal="center" vertical="center" wrapText="1"/>
    </xf>
    <xf numFmtId="0" fontId="2" fillId="4" borderId="4" xfId="3" applyFont="1" applyFill="1" applyBorder="1" applyAlignment="1">
      <alignment wrapText="1"/>
    </xf>
    <xf numFmtId="0" fontId="24" fillId="3" borderId="4" xfId="3" applyFont="1" applyBorder="1" applyAlignment="1">
      <alignment horizontal="left" wrapText="1"/>
    </xf>
    <xf numFmtId="0" fontId="24" fillId="3" borderId="4" xfId="3" applyFont="1" applyBorder="1" applyAlignment="1">
      <alignment horizontal="center" vertical="center" wrapText="1"/>
    </xf>
    <xf numFmtId="0" fontId="24" fillId="3" borderId="4" xfId="3" applyFont="1" applyBorder="1" applyAlignment="1">
      <alignment wrapText="1"/>
    </xf>
    <xf numFmtId="0" fontId="31" fillId="3" borderId="0" xfId="3" applyFont="1" applyAlignment="1">
      <alignment wrapText="1"/>
    </xf>
    <xf numFmtId="0" fontId="32" fillId="3" borderId="4" xfId="3" applyFont="1" applyBorder="1" applyAlignment="1">
      <alignment horizontal="left" wrapText="1"/>
    </xf>
    <xf numFmtId="0" fontId="22" fillId="3" borderId="4" xfId="3" applyFont="1" applyBorder="1" applyAlignment="1">
      <alignment horizontal="center" vertical="center" wrapText="1"/>
    </xf>
    <xf numFmtId="0" fontId="32" fillId="3" borderId="4" xfId="3" applyFont="1" applyBorder="1" applyAlignment="1">
      <alignment wrapText="1"/>
    </xf>
    <xf numFmtId="0" fontId="22" fillId="3" borderId="4" xfId="3" applyFont="1" applyBorder="1" applyAlignment="1">
      <alignment horizontal="left" wrapText="1"/>
    </xf>
    <xf numFmtId="0" fontId="22" fillId="3" borderId="4" xfId="3" applyFont="1" applyBorder="1" applyAlignment="1">
      <alignment wrapText="1"/>
    </xf>
    <xf numFmtId="0" fontId="2" fillId="3" borderId="4" xfId="3" applyFont="1" applyBorder="1"/>
    <xf numFmtId="0" fontId="3" fillId="4" borderId="4" xfId="3" applyFont="1" applyFill="1" applyBorder="1" applyAlignment="1">
      <alignment horizontal="left"/>
    </xf>
    <xf numFmtId="0" fontId="2" fillId="3" borderId="4" xfId="3" applyFont="1" applyBorder="1" applyAlignment="1">
      <alignment horizontal="left" vertical="top" indent="1"/>
    </xf>
    <xf numFmtId="0" fontId="25" fillId="3" borderId="0" xfId="3" applyFont="1" applyAlignment="1">
      <alignment wrapText="1"/>
    </xf>
    <xf numFmtId="0" fontId="4" fillId="3" borderId="4" xfId="3" applyFont="1" applyBorder="1" applyAlignment="1">
      <alignment vertical="center" wrapText="1"/>
    </xf>
    <xf numFmtId="0" fontId="5" fillId="3" borderId="4" xfId="3" applyBorder="1"/>
    <xf numFmtId="0" fontId="22" fillId="3" borderId="4" xfId="3" applyFont="1" applyBorder="1" applyAlignment="1">
      <alignment horizontal="left" vertical="top" wrapText="1"/>
    </xf>
    <xf numFmtId="0" fontId="2" fillId="3" borderId="5" xfId="3" applyFont="1" applyBorder="1" applyAlignment="1">
      <alignment wrapText="1"/>
    </xf>
    <xf numFmtId="0" fontId="2" fillId="3" borderId="0" xfId="3" applyFont="1"/>
    <xf numFmtId="0" fontId="2" fillId="3" borderId="0" xfId="3" applyFont="1" applyAlignment="1">
      <alignment horizontal="left"/>
    </xf>
    <xf numFmtId="0" fontId="2" fillId="3" borderId="0" xfId="3" applyFont="1" applyAlignment="1">
      <alignment horizontal="left" wrapText="1"/>
    </xf>
    <xf numFmtId="0" fontId="2" fillId="3" borderId="0" xfId="3" applyFont="1" applyAlignment="1">
      <alignment horizontal="center" vertical="center" wrapText="1"/>
    </xf>
    <xf numFmtId="0" fontId="2" fillId="3" borderId="0" xfId="3" applyFont="1" applyAlignment="1">
      <alignment wrapText="1"/>
    </xf>
    <xf numFmtId="0" fontId="2" fillId="3" borderId="0" xfId="3" applyFont="1" applyAlignment="1">
      <alignment horizontal="center" wrapText="1"/>
    </xf>
    <xf numFmtId="0" fontId="7" fillId="3" borderId="0" xfId="3" applyFont="1" applyAlignment="1">
      <alignment horizontal="left"/>
    </xf>
    <xf numFmtId="0" fontId="7" fillId="3" borderId="1" xfId="3" applyFont="1" applyBorder="1" applyAlignment="1">
      <alignment horizontal="center" wrapText="1"/>
    </xf>
    <xf numFmtId="0" fontId="7" fillId="3" borderId="2" xfId="3" applyFont="1" applyBorder="1" applyAlignment="1">
      <alignment horizontal="center" wrapText="1"/>
    </xf>
    <xf numFmtId="44" fontId="7" fillId="3" borderId="3" xfId="3" applyNumberFormat="1" applyFont="1" applyBorder="1" applyAlignment="1">
      <alignment horizontal="center" wrapText="1"/>
    </xf>
    <xf numFmtId="0" fontId="0" fillId="0" borderId="21" xfId="0" applyBorder="1" applyAlignment="1">
      <alignment horizontal="center"/>
    </xf>
    <xf numFmtId="0" fontId="0" fillId="0" borderId="23" xfId="0" applyBorder="1" applyAlignment="1">
      <alignment horizontal="center"/>
    </xf>
    <xf numFmtId="0" fontId="0" fillId="0" borderId="18" xfId="0" applyBorder="1" applyAlignment="1">
      <alignment wrapText="1"/>
    </xf>
    <xf numFmtId="0" fontId="0" fillId="0" borderId="20" xfId="0" applyBorder="1" applyAlignment="1">
      <alignment wrapText="1"/>
    </xf>
    <xf numFmtId="0" fontId="0" fillId="0" borderId="0" xfId="0" applyBorder="1" applyAlignment="1">
      <alignment wrapText="1"/>
    </xf>
    <xf numFmtId="0" fontId="0" fillId="0" borderId="22" xfId="0" applyBorder="1" applyAlignment="1">
      <alignment wrapText="1"/>
    </xf>
    <xf numFmtId="49" fontId="9" fillId="0" borderId="0" xfId="0" applyNumberFormat="1" applyFont="1" applyAlignment="1">
      <alignment horizontal="left"/>
    </xf>
    <xf numFmtId="14" fontId="9" fillId="0" borderId="0" xfId="0" applyNumberFormat="1" applyFont="1" applyAlignment="1">
      <alignment horizontal="left"/>
    </xf>
    <xf numFmtId="0" fontId="18" fillId="0" borderId="9" xfId="0" applyFont="1" applyBorder="1" applyAlignment="1">
      <alignment horizontal="left" wrapText="1"/>
    </xf>
    <xf numFmtId="0" fontId="18" fillId="0" borderId="11" xfId="0" applyFont="1" applyBorder="1" applyAlignment="1">
      <alignment horizontal="left" wrapText="1"/>
    </xf>
    <xf numFmtId="0" fontId="18" fillId="0" borderId="12" xfId="0" applyFont="1" applyBorder="1" applyAlignment="1">
      <alignment horizontal="left" wrapText="1"/>
    </xf>
    <xf numFmtId="49" fontId="9" fillId="0" borderId="0" xfId="0" applyNumberFormat="1" applyFont="1" applyAlignment="1">
      <alignment horizontal="left"/>
    </xf>
    <xf numFmtId="0" fontId="20" fillId="0" borderId="21" xfId="0" applyFont="1" applyBorder="1" applyAlignment="1">
      <alignment horizontal="center"/>
    </xf>
    <xf numFmtId="0" fontId="20" fillId="0" borderId="0" xfId="0" applyFont="1" applyBorder="1" applyAlignment="1">
      <alignment horizontal="center"/>
    </xf>
    <xf numFmtId="0" fontId="20" fillId="0" borderId="23" xfId="0" applyFont="1" applyBorder="1" applyAlignment="1">
      <alignment horizontal="center"/>
    </xf>
    <xf numFmtId="0" fontId="20" fillId="0" borderId="3" xfId="0" applyFont="1" applyBorder="1" applyAlignment="1">
      <alignment horizontal="center"/>
    </xf>
    <xf numFmtId="0" fontId="0" fillId="0" borderId="0" xfId="0" applyAlignment="1">
      <alignment horizontal="left" wrapText="1"/>
    </xf>
  </cellXfs>
  <cellStyles count="8">
    <cellStyle name="Comma" xfId="1" builtinId="3"/>
    <cellStyle name="Comma 2" xfId="6" xr:uid="{8C9EEC1C-10D0-42FF-81C3-8426161AF32C}"/>
    <cellStyle name="Currency" xfId="2" builtinId="4"/>
    <cellStyle name="Currency 2" xfId="4" xr:uid="{715BEA9E-4C2B-4A05-9770-862EAF352F3B}"/>
    <cellStyle name="Currency 3" xfId="7" xr:uid="{E2679080-24B2-4E87-8A7A-2A2603837615}"/>
    <cellStyle name="Normal" xfId="0" builtinId="0"/>
    <cellStyle name="Normal 2" xfId="3" xr:uid="{8DF108DC-1557-4818-9046-33C179BA4620}"/>
    <cellStyle name="Normal 3" xfId="5" xr:uid="{027F1955-C878-4A0C-8F12-C69771D8D3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my Dryden" id="{FD551F48-96AA-4BC4-BD7C-E272ED0883D4}" userId="Amy Dryde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8" dT="2021-08-10T13:35:17.69" personId="{FD551F48-96AA-4BC4-BD7C-E272ED0883D4}" id="{4B37021D-66FE-406D-9EEE-DAB5F2CB44B6}">
    <text>confriming preference with residents</text>
  </threadedComment>
  <threadedComment ref="E48" dT="2021-08-10T13:37:14.67" personId="{FD551F48-96AA-4BC4-BD7C-E272ED0883D4}" id="{8332813B-6011-4EC6-937B-B1F4ADCE5385}">
    <text>confirming preference with residents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83CE8-FFD9-4A84-ADA4-F8A36FF3B4CE}">
  <sheetPr>
    <outlinePr summaryBelow="0"/>
    <pageSetUpPr fitToPage="1"/>
  </sheetPr>
  <dimension ref="A1:Q138"/>
  <sheetViews>
    <sheetView zoomScale="80" zoomScaleNormal="80" workbookViewId="0">
      <pane ySplit="960" topLeftCell="A85" activePane="bottomLeft"/>
      <selection activeCell="B1" sqref="B1:N1048576"/>
      <selection pane="bottomLeft" activeCell="C91" sqref="C91"/>
    </sheetView>
  </sheetViews>
  <sheetFormatPr defaultRowHeight="14.5" outlineLevelRow="1"/>
  <cols>
    <col min="1" max="1" width="14.26953125" customWidth="1"/>
    <col min="2" max="2" width="42.54296875" customWidth="1"/>
    <col min="3" max="3" width="25.453125" customWidth="1"/>
    <col min="4" max="4" width="12.81640625" customWidth="1"/>
    <col min="5" max="5" width="33.7265625" customWidth="1"/>
    <col min="6" max="6" width="19.1796875" customWidth="1"/>
    <col min="7" max="7" width="20.7265625" customWidth="1"/>
    <col min="8" max="8" width="9.81640625" customWidth="1"/>
    <col min="9" max="9" width="15" hidden="1" customWidth="1"/>
    <col min="10" max="10" width="18.7265625" hidden="1" customWidth="1"/>
    <col min="11" max="11" width="79.7265625" style="78" hidden="1" customWidth="1"/>
    <col min="12" max="12" width="48.54296875" hidden="1" customWidth="1"/>
    <col min="13" max="13" width="29.81640625" hidden="1" customWidth="1"/>
    <col min="14" max="14" width="7.81640625" customWidth="1"/>
  </cols>
  <sheetData>
    <row r="1" spans="1:17">
      <c r="B1" s="137"/>
    </row>
    <row r="2" spans="1:17" ht="30" customHeight="1">
      <c r="B2" s="65"/>
      <c r="C2" s="65"/>
    </row>
    <row r="3" spans="1:17" s="3" customFormat="1">
      <c r="A3" s="52" t="s">
        <v>0</v>
      </c>
      <c r="B3" s="52" t="s">
        <v>1</v>
      </c>
      <c r="C3" s="52" t="s">
        <v>2</v>
      </c>
      <c r="D3" s="52" t="s">
        <v>3</v>
      </c>
      <c r="E3" s="52" t="s">
        <v>4</v>
      </c>
      <c r="F3" s="52" t="s">
        <v>5</v>
      </c>
      <c r="G3" s="52" t="s">
        <v>6</v>
      </c>
      <c r="H3" s="52" t="s">
        <v>7</v>
      </c>
      <c r="I3" s="52" t="s">
        <v>8</v>
      </c>
      <c r="J3" s="52" t="s">
        <v>9</v>
      </c>
      <c r="K3" s="79" t="s">
        <v>10</v>
      </c>
      <c r="L3" s="52" t="s">
        <v>11</v>
      </c>
      <c r="M3" s="52" t="s">
        <v>12</v>
      </c>
      <c r="N3" s="52" t="s">
        <v>13</v>
      </c>
      <c r="Q3" s="3" t="s">
        <v>14</v>
      </c>
    </row>
    <row r="4" spans="1:17" s="3" customFormat="1">
      <c r="A4" s="52"/>
      <c r="B4" s="138" t="s">
        <v>15</v>
      </c>
      <c r="C4" s="53"/>
      <c r="D4" s="53"/>
      <c r="E4" s="53"/>
      <c r="F4" s="53"/>
      <c r="G4" s="53"/>
      <c r="H4" s="53"/>
      <c r="I4" s="67">
        <f>I5</f>
        <v>0</v>
      </c>
      <c r="J4" s="53"/>
      <c r="K4" s="80"/>
      <c r="L4" s="53"/>
      <c r="M4" s="53"/>
      <c r="N4" s="53"/>
      <c r="Q4" s="3" t="s">
        <v>16</v>
      </c>
    </row>
    <row r="5" spans="1:17" s="3" customFormat="1" ht="26.5" outlineLevel="1">
      <c r="A5" s="52"/>
      <c r="B5" s="54" t="s">
        <v>17</v>
      </c>
      <c r="C5" s="52"/>
      <c r="D5" s="52"/>
      <c r="E5" s="52"/>
      <c r="F5" s="52"/>
      <c r="G5" s="52"/>
      <c r="H5" s="52"/>
      <c r="I5" s="139">
        <v>0</v>
      </c>
      <c r="J5" s="75" t="s">
        <v>18</v>
      </c>
      <c r="K5" s="79"/>
      <c r="L5" s="84" t="s">
        <v>19</v>
      </c>
      <c r="M5" s="52"/>
      <c r="N5" s="52"/>
      <c r="Q5" s="3" t="s">
        <v>20</v>
      </c>
    </row>
    <row r="6" spans="1:17" s="3" customFormat="1">
      <c r="A6" s="52"/>
      <c r="B6" s="138" t="s">
        <v>21</v>
      </c>
      <c r="C6" s="53"/>
      <c r="D6" s="53"/>
      <c r="E6" s="53"/>
      <c r="F6" s="53"/>
      <c r="G6" s="53"/>
      <c r="H6" s="52"/>
      <c r="I6" s="67">
        <f>SUM(I7:I11)</f>
        <v>0</v>
      </c>
      <c r="J6" s="53"/>
      <c r="K6" s="80"/>
      <c r="L6" s="53"/>
      <c r="M6" s="53"/>
      <c r="N6" s="53"/>
      <c r="Q6" s="3" t="s">
        <v>22</v>
      </c>
    </row>
    <row r="7" spans="1:17" s="3" customFormat="1" outlineLevel="1">
      <c r="A7" s="52"/>
      <c r="B7" s="54" t="s">
        <v>23</v>
      </c>
      <c r="C7" s="71"/>
      <c r="D7" s="52"/>
      <c r="E7" s="72"/>
      <c r="F7" s="75"/>
      <c r="G7" s="75"/>
      <c r="H7" s="52"/>
      <c r="I7" s="139">
        <v>0</v>
      </c>
      <c r="J7" s="75" t="s">
        <v>24</v>
      </c>
      <c r="K7" s="72"/>
      <c r="L7" s="72"/>
      <c r="M7" s="52"/>
      <c r="N7" s="52"/>
      <c r="Q7" s="3" t="s">
        <v>25</v>
      </c>
    </row>
    <row r="8" spans="1:17" s="3" customFormat="1" outlineLevel="1">
      <c r="A8" s="52"/>
      <c r="B8" s="57" t="s">
        <v>26</v>
      </c>
      <c r="C8" s="71"/>
      <c r="D8" s="52"/>
      <c r="E8" s="72"/>
      <c r="F8" s="75"/>
      <c r="G8" s="75"/>
      <c r="H8" s="52"/>
      <c r="I8" s="139">
        <v>0</v>
      </c>
      <c r="J8" s="75" t="s">
        <v>18</v>
      </c>
      <c r="K8" s="72"/>
      <c r="L8" s="72"/>
      <c r="M8" s="52"/>
      <c r="N8" s="52"/>
      <c r="Q8" s="3" t="s">
        <v>27</v>
      </c>
    </row>
    <row r="9" spans="1:17" s="3" customFormat="1" outlineLevel="1">
      <c r="A9" s="52"/>
      <c r="B9" s="85" t="s">
        <v>28</v>
      </c>
      <c r="C9" s="71"/>
      <c r="D9" s="52"/>
      <c r="E9" s="72"/>
      <c r="F9" s="75"/>
      <c r="G9" s="75"/>
      <c r="H9" s="52"/>
      <c r="I9" s="139">
        <v>0</v>
      </c>
      <c r="J9" s="75" t="s">
        <v>24</v>
      </c>
      <c r="K9" s="72"/>
      <c r="L9" s="72"/>
      <c r="M9" s="52"/>
      <c r="N9" s="52"/>
      <c r="Q9" s="3" t="s">
        <v>29</v>
      </c>
    </row>
    <row r="10" spans="1:17" s="3" customFormat="1" outlineLevel="1">
      <c r="A10" s="52"/>
      <c r="B10" s="57" t="s">
        <v>26</v>
      </c>
      <c r="C10" s="71"/>
      <c r="D10" s="52"/>
      <c r="E10" s="72"/>
      <c r="F10" s="75"/>
      <c r="G10" s="75"/>
      <c r="H10" s="52"/>
      <c r="I10" s="139">
        <v>0</v>
      </c>
      <c r="J10" s="75" t="s">
        <v>18</v>
      </c>
      <c r="K10" s="72"/>
      <c r="L10" s="72"/>
      <c r="M10" s="52"/>
      <c r="N10" s="52"/>
      <c r="Q10" s="3" t="s">
        <v>30</v>
      </c>
    </row>
    <row r="11" spans="1:17" s="3" customFormat="1" ht="38.5" outlineLevel="1">
      <c r="A11" s="52"/>
      <c r="B11" s="54" t="s">
        <v>31</v>
      </c>
      <c r="C11" s="71"/>
      <c r="D11" s="52"/>
      <c r="E11" s="72"/>
      <c r="F11" s="75"/>
      <c r="G11" s="75"/>
      <c r="H11" s="52"/>
      <c r="I11" s="140" t="s">
        <v>32</v>
      </c>
      <c r="J11" s="75"/>
      <c r="L11" s="72" t="s">
        <v>33</v>
      </c>
      <c r="M11" s="52"/>
      <c r="N11" s="52"/>
      <c r="Q11" s="3" t="s">
        <v>34</v>
      </c>
    </row>
    <row r="12" spans="1:17" s="3" customFormat="1">
      <c r="A12" s="52"/>
      <c r="B12" s="138" t="s">
        <v>35</v>
      </c>
      <c r="C12" s="53"/>
      <c r="D12" s="53"/>
      <c r="E12" s="53"/>
      <c r="F12" s="53"/>
      <c r="G12" s="53"/>
      <c r="H12" s="53"/>
      <c r="I12" s="67">
        <f>SUM(I13:I16)</f>
        <v>0</v>
      </c>
      <c r="J12" s="53"/>
      <c r="K12" s="80"/>
      <c r="L12" s="53"/>
      <c r="M12" s="53"/>
      <c r="N12" s="53"/>
      <c r="Q12" s="3" t="s">
        <v>36</v>
      </c>
    </row>
    <row r="13" spans="1:17" s="3" customFormat="1" ht="51" outlineLevel="1">
      <c r="A13" s="52"/>
      <c r="B13" s="69" t="s">
        <v>37</v>
      </c>
      <c r="C13" s="71"/>
      <c r="D13" s="52"/>
      <c r="E13" s="71"/>
      <c r="F13" s="71"/>
      <c r="G13" s="75"/>
      <c r="H13" s="52"/>
      <c r="I13" s="139">
        <v>0</v>
      </c>
      <c r="J13" s="75" t="s">
        <v>24</v>
      </c>
      <c r="K13" s="79"/>
      <c r="L13" s="84" t="s">
        <v>38</v>
      </c>
      <c r="M13" s="52"/>
      <c r="N13" s="52"/>
      <c r="Q13" s="3" t="s">
        <v>39</v>
      </c>
    </row>
    <row r="14" spans="1:17" s="3" customFormat="1" outlineLevel="1">
      <c r="A14" s="52"/>
      <c r="B14" s="70" t="s">
        <v>18</v>
      </c>
      <c r="C14" s="71"/>
      <c r="D14" s="52"/>
      <c r="E14" s="71"/>
      <c r="F14" s="71"/>
      <c r="G14" s="75"/>
      <c r="H14" s="52"/>
      <c r="I14" s="139">
        <v>0</v>
      </c>
      <c r="J14" s="75" t="s">
        <v>18</v>
      </c>
      <c r="K14" s="79"/>
      <c r="L14" s="52"/>
      <c r="M14" s="52"/>
      <c r="N14" s="52"/>
      <c r="Q14" s="3" t="s">
        <v>40</v>
      </c>
    </row>
    <row r="15" spans="1:17" s="3" customFormat="1" outlineLevel="1">
      <c r="A15" s="52"/>
      <c r="B15" s="69" t="s">
        <v>41</v>
      </c>
      <c r="C15" s="71"/>
      <c r="D15" s="52"/>
      <c r="E15" s="72"/>
      <c r="F15" s="52"/>
      <c r="G15" s="75"/>
      <c r="H15" s="52"/>
      <c r="I15" s="139">
        <v>0</v>
      </c>
      <c r="J15" s="75" t="s">
        <v>24</v>
      </c>
      <c r="K15" s="79"/>
      <c r="L15" s="52"/>
      <c r="M15" s="52"/>
      <c r="N15" s="52"/>
      <c r="Q15" s="3" t="s">
        <v>42</v>
      </c>
    </row>
    <row r="16" spans="1:17" s="3" customFormat="1" outlineLevel="1">
      <c r="A16" s="52"/>
      <c r="B16" s="70" t="s">
        <v>18</v>
      </c>
      <c r="C16" s="71"/>
      <c r="D16" s="52"/>
      <c r="E16" s="52"/>
      <c r="F16" s="52"/>
      <c r="G16" s="75"/>
      <c r="H16" s="52"/>
      <c r="I16" s="139">
        <v>0</v>
      </c>
      <c r="J16" s="75" t="s">
        <v>18</v>
      </c>
      <c r="K16" s="79"/>
      <c r="L16" s="52"/>
      <c r="M16" s="52"/>
      <c r="N16" s="52"/>
      <c r="Q16" s="3" t="s">
        <v>43</v>
      </c>
    </row>
    <row r="17" spans="1:14" s="3" customFormat="1">
      <c r="A17" s="52"/>
      <c r="B17" s="138" t="s">
        <v>44</v>
      </c>
      <c r="C17" s="141"/>
      <c r="D17" s="141"/>
      <c r="E17" s="53"/>
      <c r="F17" s="53"/>
      <c r="G17" s="142"/>
      <c r="H17" s="142"/>
      <c r="I17" s="67">
        <f>SUM(I18:I19)</f>
        <v>0</v>
      </c>
      <c r="J17" s="53"/>
      <c r="K17" s="80"/>
      <c r="L17" s="53"/>
      <c r="M17" s="53"/>
      <c r="N17" s="53"/>
    </row>
    <row r="18" spans="1:14" s="3" customFormat="1" outlineLevel="1">
      <c r="A18" s="52"/>
      <c r="B18" s="69" t="s">
        <v>45</v>
      </c>
      <c r="C18" s="71"/>
      <c r="D18" s="52"/>
      <c r="E18" s="52"/>
      <c r="F18" s="52"/>
      <c r="G18" s="75"/>
      <c r="H18" s="52"/>
      <c r="I18" s="139">
        <v>0</v>
      </c>
      <c r="J18" s="75" t="s">
        <v>24</v>
      </c>
      <c r="K18" s="79"/>
      <c r="L18" s="52"/>
      <c r="M18" s="52"/>
      <c r="N18" s="52"/>
    </row>
    <row r="19" spans="1:14" s="3" customFormat="1" outlineLevel="1">
      <c r="A19" s="52"/>
      <c r="B19" s="70" t="s">
        <v>18</v>
      </c>
      <c r="C19" s="71"/>
      <c r="D19" s="52"/>
      <c r="E19" s="52"/>
      <c r="F19" s="52"/>
      <c r="G19" s="75"/>
      <c r="H19" s="52"/>
      <c r="I19" s="139">
        <v>0</v>
      </c>
      <c r="J19" s="75" t="s">
        <v>18</v>
      </c>
      <c r="K19" s="79"/>
      <c r="L19" s="52"/>
      <c r="M19" s="52"/>
      <c r="N19" s="52"/>
    </row>
    <row r="20" spans="1:14" s="3" customFormat="1">
      <c r="A20" s="52"/>
      <c r="B20" s="138" t="s">
        <v>46</v>
      </c>
      <c r="C20" s="141"/>
      <c r="D20" s="141"/>
      <c r="E20" s="143"/>
      <c r="F20" s="142"/>
      <c r="G20" s="142"/>
      <c r="H20" s="142"/>
      <c r="I20" s="67">
        <f>SUM(I21:I28)</f>
        <v>0</v>
      </c>
      <c r="J20" s="142"/>
      <c r="K20" s="143"/>
      <c r="L20" s="143"/>
      <c r="M20" s="53"/>
      <c r="N20" s="53"/>
    </row>
    <row r="21" spans="1:14" s="3" customFormat="1" ht="64.5" customHeight="1" outlineLevel="1">
      <c r="A21" s="52"/>
      <c r="B21" s="54" t="s">
        <v>47</v>
      </c>
      <c r="D21" s="52"/>
      <c r="E21" s="72"/>
      <c r="F21" s="73"/>
      <c r="G21" s="75"/>
      <c r="H21" s="52"/>
      <c r="I21" s="139">
        <v>0</v>
      </c>
      <c r="J21" s="75" t="s">
        <v>24</v>
      </c>
      <c r="K21" s="72" t="s">
        <v>48</v>
      </c>
      <c r="L21" s="72"/>
      <c r="M21" s="52"/>
      <c r="N21" s="100" t="s">
        <v>49</v>
      </c>
    </row>
    <row r="22" spans="1:14" s="3" customFormat="1" outlineLevel="1">
      <c r="A22" s="52"/>
      <c r="B22" s="57" t="s">
        <v>50</v>
      </c>
      <c r="C22" s="71"/>
      <c r="D22" s="52"/>
      <c r="E22" s="72"/>
      <c r="F22" s="75"/>
      <c r="G22" s="75"/>
      <c r="H22" s="52"/>
      <c r="I22" s="139">
        <v>0</v>
      </c>
      <c r="J22" s="75" t="s">
        <v>18</v>
      </c>
      <c r="K22" s="72"/>
      <c r="L22" s="72"/>
      <c r="M22" s="52"/>
      <c r="N22" s="52"/>
    </row>
    <row r="23" spans="1:14" s="3" customFormat="1" ht="28.5" outlineLevel="1">
      <c r="A23" s="52"/>
      <c r="B23" s="54" t="s">
        <v>51</v>
      </c>
      <c r="D23" s="52"/>
      <c r="E23" s="72"/>
      <c r="F23" s="73"/>
      <c r="H23" s="52"/>
      <c r="I23" s="139">
        <v>0</v>
      </c>
      <c r="J23" s="75" t="s">
        <v>24</v>
      </c>
      <c r="K23" s="72" t="s">
        <v>52</v>
      </c>
      <c r="L23" s="72"/>
      <c r="M23" s="83" t="s">
        <v>53</v>
      </c>
      <c r="N23" s="100" t="s">
        <v>49</v>
      </c>
    </row>
    <row r="24" spans="1:14" s="3" customFormat="1" outlineLevel="1">
      <c r="A24" s="52"/>
      <c r="B24" s="57" t="s">
        <v>50</v>
      </c>
      <c r="C24" s="71"/>
      <c r="D24" s="52"/>
      <c r="E24" s="72"/>
      <c r="F24" s="144"/>
      <c r="G24" s="75"/>
      <c r="H24" s="52"/>
      <c r="I24" s="139">
        <v>0</v>
      </c>
      <c r="J24" s="75" t="s">
        <v>18</v>
      </c>
      <c r="K24" s="81"/>
      <c r="N24" s="52"/>
    </row>
    <row r="25" spans="1:14" s="3" customFormat="1" outlineLevel="1">
      <c r="A25" s="52"/>
      <c r="B25" s="54" t="s">
        <v>54</v>
      </c>
      <c r="C25" s="71"/>
      <c r="D25" s="52"/>
      <c r="E25" s="72"/>
      <c r="F25" s="144"/>
      <c r="G25" s="75"/>
      <c r="H25" s="52"/>
      <c r="I25" s="139">
        <v>0</v>
      </c>
      <c r="J25" s="75" t="s">
        <v>24</v>
      </c>
      <c r="K25" s="72"/>
      <c r="L25" s="72"/>
      <c r="M25" s="52"/>
      <c r="N25" s="100" t="s">
        <v>49</v>
      </c>
    </row>
    <row r="26" spans="1:14" s="3" customFormat="1" outlineLevel="1">
      <c r="A26" s="52"/>
      <c r="B26" s="57" t="s">
        <v>50</v>
      </c>
      <c r="D26" s="52"/>
      <c r="G26" s="75"/>
      <c r="H26" s="52"/>
      <c r="I26" s="139">
        <v>0</v>
      </c>
      <c r="J26" s="75" t="s">
        <v>18</v>
      </c>
      <c r="K26" s="72"/>
      <c r="L26" s="72"/>
      <c r="M26" s="52"/>
      <c r="N26" s="52"/>
    </row>
    <row r="27" spans="1:14" s="3" customFormat="1" outlineLevel="1">
      <c r="A27" s="52"/>
      <c r="B27" s="54" t="s">
        <v>55</v>
      </c>
      <c r="C27" s="93"/>
      <c r="D27" s="52"/>
      <c r="E27" s="94"/>
      <c r="F27" s="75"/>
      <c r="G27" s="75"/>
      <c r="H27" s="52"/>
      <c r="I27" s="139">
        <v>0</v>
      </c>
      <c r="J27" s="75" t="s">
        <v>24</v>
      </c>
      <c r="K27" s="72"/>
      <c r="L27" s="72"/>
      <c r="M27" s="52"/>
      <c r="N27" s="52"/>
    </row>
    <row r="28" spans="1:14" s="3" customFormat="1" outlineLevel="1">
      <c r="A28" s="52"/>
      <c r="B28" s="57" t="s">
        <v>50</v>
      </c>
      <c r="C28" s="71"/>
      <c r="D28" s="52"/>
      <c r="E28" s="72"/>
      <c r="F28" s="75"/>
      <c r="G28" s="75"/>
      <c r="H28" s="52"/>
      <c r="I28" s="139">
        <v>0</v>
      </c>
      <c r="J28" s="75" t="s">
        <v>18</v>
      </c>
      <c r="K28" s="72"/>
      <c r="L28" s="72"/>
      <c r="M28" s="52"/>
      <c r="N28" s="52"/>
    </row>
    <row r="29" spans="1:14">
      <c r="A29" s="145"/>
      <c r="B29" s="55" t="s">
        <v>56</v>
      </c>
      <c r="C29" s="141"/>
      <c r="D29" s="141"/>
      <c r="E29" s="143"/>
      <c r="F29" s="142"/>
      <c r="G29" s="142"/>
      <c r="H29" s="142"/>
      <c r="I29" s="67">
        <f>SUM(I30:I46)</f>
        <v>0</v>
      </c>
      <c r="J29" s="142"/>
      <c r="K29" s="143"/>
      <c r="L29" s="143"/>
      <c r="M29" s="143"/>
      <c r="N29" s="143"/>
    </row>
    <row r="30" spans="1:14" ht="26" outlineLevel="1">
      <c r="A30" s="146"/>
      <c r="B30" s="54" t="s">
        <v>57</v>
      </c>
      <c r="C30" s="93"/>
      <c r="D30" s="101"/>
      <c r="E30" s="94"/>
      <c r="F30" s="75"/>
      <c r="G30" s="74"/>
      <c r="H30" s="52"/>
      <c r="I30" s="139">
        <v>0</v>
      </c>
      <c r="J30" s="75" t="s">
        <v>24</v>
      </c>
      <c r="K30" s="72" t="s">
        <v>58</v>
      </c>
      <c r="L30" s="72"/>
      <c r="M30" s="72"/>
      <c r="N30" s="100" t="s">
        <v>49</v>
      </c>
    </row>
    <row r="31" spans="1:14" ht="26" outlineLevel="1">
      <c r="B31" s="57" t="s">
        <v>59</v>
      </c>
      <c r="C31" s="71"/>
      <c r="D31" s="52"/>
      <c r="E31" s="72"/>
      <c r="F31" s="75"/>
      <c r="G31" s="74"/>
      <c r="H31" s="52"/>
      <c r="I31" s="139">
        <v>0</v>
      </c>
      <c r="J31" s="75" t="s">
        <v>24</v>
      </c>
      <c r="K31" s="72" t="s">
        <v>60</v>
      </c>
      <c r="L31" s="72"/>
      <c r="M31" s="72"/>
      <c r="N31" s="72"/>
    </row>
    <row r="32" spans="1:14" outlineLevel="1">
      <c r="A32" s="56"/>
      <c r="B32" s="57" t="s">
        <v>61</v>
      </c>
      <c r="C32" s="71"/>
      <c r="D32" s="52"/>
      <c r="F32" s="75"/>
      <c r="G32" s="74"/>
      <c r="H32" s="52"/>
      <c r="I32" s="139">
        <v>0</v>
      </c>
      <c r="J32" s="75" t="s">
        <v>18</v>
      </c>
      <c r="K32" s="72"/>
      <c r="L32" s="72" t="s">
        <v>62</v>
      </c>
      <c r="M32" s="72"/>
      <c r="N32" s="72"/>
    </row>
    <row r="33" spans="1:14" outlineLevel="1">
      <c r="A33" s="56"/>
      <c r="B33" s="57" t="s">
        <v>63</v>
      </c>
      <c r="C33" s="71"/>
      <c r="D33" s="52"/>
      <c r="E33" s="72"/>
      <c r="F33" s="75"/>
      <c r="G33" s="74"/>
      <c r="H33" s="52"/>
      <c r="I33" s="139">
        <v>0</v>
      </c>
      <c r="J33" s="75" t="s">
        <v>18</v>
      </c>
      <c r="K33" s="72"/>
      <c r="L33" s="72"/>
      <c r="M33" s="72"/>
      <c r="N33" s="72"/>
    </row>
    <row r="34" spans="1:14" outlineLevel="1">
      <c r="A34" s="56"/>
      <c r="B34" s="57" t="s">
        <v>64</v>
      </c>
      <c r="C34" s="71"/>
      <c r="D34" s="52"/>
      <c r="E34" s="72"/>
      <c r="F34" s="75"/>
      <c r="G34" s="74"/>
      <c r="H34" s="52"/>
      <c r="I34" s="139"/>
      <c r="J34" s="75" t="s">
        <v>18</v>
      </c>
      <c r="K34" s="72"/>
      <c r="L34" s="72"/>
      <c r="M34" s="72"/>
      <c r="N34" s="72"/>
    </row>
    <row r="35" spans="1:14" outlineLevel="1">
      <c r="A35" s="56"/>
      <c r="B35" s="54" t="s">
        <v>65</v>
      </c>
      <c r="C35" s="71"/>
      <c r="D35" s="52"/>
      <c r="E35" s="71"/>
      <c r="F35" s="71"/>
      <c r="G35" s="74"/>
      <c r="H35" s="52"/>
      <c r="I35" s="139">
        <v>0</v>
      </c>
      <c r="J35" s="75" t="s">
        <v>24</v>
      </c>
      <c r="K35" s="72"/>
      <c r="L35" s="72"/>
      <c r="M35" s="72"/>
      <c r="N35" s="72"/>
    </row>
    <row r="36" spans="1:14" outlineLevel="1">
      <c r="A36" s="56"/>
      <c r="B36" s="57" t="s">
        <v>66</v>
      </c>
      <c r="C36" s="71"/>
      <c r="D36" s="52"/>
      <c r="E36" s="71"/>
      <c r="F36" s="71"/>
      <c r="G36" s="74"/>
      <c r="H36" s="52"/>
      <c r="I36" s="139">
        <v>0</v>
      </c>
      <c r="J36" s="75" t="s">
        <v>18</v>
      </c>
      <c r="K36" s="72"/>
      <c r="L36" s="72"/>
      <c r="M36" s="72"/>
      <c r="N36" s="72"/>
    </row>
    <row r="37" spans="1:14" outlineLevel="1">
      <c r="A37" s="56"/>
      <c r="B37" s="57" t="s">
        <v>63</v>
      </c>
      <c r="C37" s="71"/>
      <c r="D37" s="52"/>
      <c r="E37" s="71"/>
      <c r="F37" s="71"/>
      <c r="G37" s="74"/>
      <c r="H37" s="52"/>
      <c r="I37" s="139">
        <v>0</v>
      </c>
      <c r="J37" s="75" t="s">
        <v>18</v>
      </c>
      <c r="K37" s="72"/>
      <c r="L37" s="72"/>
      <c r="M37" s="72"/>
      <c r="N37" s="72"/>
    </row>
    <row r="38" spans="1:14" ht="36.75" customHeight="1" outlineLevel="1">
      <c r="A38" s="56"/>
      <c r="B38" s="54" t="s">
        <v>67</v>
      </c>
      <c r="C38" s="71"/>
      <c r="D38" s="52"/>
      <c r="E38" s="71"/>
      <c r="F38" s="75"/>
      <c r="G38" s="74"/>
      <c r="H38" s="52"/>
      <c r="I38" s="139">
        <v>0</v>
      </c>
      <c r="J38" s="75" t="s">
        <v>24</v>
      </c>
      <c r="K38" s="72"/>
      <c r="L38" s="72"/>
      <c r="M38" s="72" t="s">
        <v>68</v>
      </c>
      <c r="N38" s="72" t="s">
        <v>69</v>
      </c>
    </row>
    <row r="39" spans="1:14" ht="15" customHeight="1" outlineLevel="1">
      <c r="A39" s="56"/>
      <c r="B39" s="57" t="s">
        <v>66</v>
      </c>
      <c r="C39" s="71"/>
      <c r="D39" s="52"/>
      <c r="E39" s="71"/>
      <c r="F39" s="75"/>
      <c r="G39" s="74"/>
      <c r="H39" s="52"/>
      <c r="I39" s="139">
        <v>0</v>
      </c>
      <c r="J39" s="75" t="s">
        <v>18</v>
      </c>
      <c r="K39" s="72"/>
      <c r="L39" s="72"/>
      <c r="M39" s="72"/>
      <c r="N39" s="72"/>
    </row>
    <row r="40" spans="1:14" outlineLevel="1">
      <c r="A40" s="56"/>
      <c r="B40" s="57" t="s">
        <v>63</v>
      </c>
      <c r="C40" s="71"/>
      <c r="D40" s="52"/>
      <c r="E40" s="71"/>
      <c r="F40" s="75"/>
      <c r="G40" s="74"/>
      <c r="H40" s="52"/>
      <c r="I40" s="139">
        <v>0</v>
      </c>
      <c r="J40" s="75" t="s">
        <v>18</v>
      </c>
      <c r="K40" s="72"/>
      <c r="L40" s="72"/>
      <c r="M40" s="72"/>
      <c r="N40" s="72"/>
    </row>
    <row r="41" spans="1:14" ht="26" outlineLevel="1">
      <c r="A41" s="56"/>
      <c r="B41" s="54" t="s">
        <v>70</v>
      </c>
      <c r="C41" s="71"/>
      <c r="D41" s="52"/>
      <c r="E41" s="71"/>
      <c r="F41" s="75"/>
      <c r="G41" s="74"/>
      <c r="H41" s="52"/>
      <c r="I41" s="139">
        <v>0</v>
      </c>
      <c r="J41" s="75" t="s">
        <v>24</v>
      </c>
      <c r="K41" s="72" t="s">
        <v>71</v>
      </c>
      <c r="L41" s="72"/>
      <c r="M41" s="72" t="s">
        <v>72</v>
      </c>
      <c r="N41" s="72" t="s">
        <v>69</v>
      </c>
    </row>
    <row r="42" spans="1:14" outlineLevel="1">
      <c r="A42" s="56"/>
      <c r="B42" s="57" t="s">
        <v>73</v>
      </c>
      <c r="C42" s="71"/>
      <c r="D42" s="52"/>
      <c r="E42" s="72"/>
      <c r="F42" s="75"/>
      <c r="G42" s="74"/>
      <c r="H42" s="52"/>
      <c r="I42" s="139">
        <v>0</v>
      </c>
      <c r="J42" s="75" t="s">
        <v>18</v>
      </c>
      <c r="K42" s="72"/>
      <c r="L42" s="72"/>
      <c r="M42" s="72"/>
      <c r="N42" s="72"/>
    </row>
    <row r="43" spans="1:14" outlineLevel="1">
      <c r="A43" s="56"/>
      <c r="B43" s="57" t="s">
        <v>63</v>
      </c>
      <c r="C43" s="71"/>
      <c r="D43" s="52"/>
      <c r="E43" s="72"/>
      <c r="F43" s="75"/>
      <c r="G43" s="74"/>
      <c r="H43" s="52"/>
      <c r="I43" s="139">
        <v>0</v>
      </c>
      <c r="J43" s="75" t="s">
        <v>18</v>
      </c>
      <c r="K43" s="72"/>
      <c r="L43" s="72"/>
      <c r="M43" s="72"/>
      <c r="N43" s="72"/>
    </row>
    <row r="44" spans="1:14" ht="38.5" outlineLevel="1">
      <c r="A44" s="56"/>
      <c r="B44" s="54" t="s">
        <v>74</v>
      </c>
      <c r="C44" s="71"/>
      <c r="D44" s="52"/>
      <c r="E44" s="72"/>
      <c r="F44" s="75"/>
      <c r="G44" s="74"/>
      <c r="H44" s="52"/>
      <c r="I44" s="139">
        <v>0</v>
      </c>
      <c r="J44" s="75" t="s">
        <v>24</v>
      </c>
      <c r="K44" s="72" t="s">
        <v>75</v>
      </c>
      <c r="L44" s="72"/>
      <c r="M44" s="72"/>
      <c r="N44" s="72" t="s">
        <v>69</v>
      </c>
    </row>
    <row r="45" spans="1:14" ht="15" customHeight="1" outlineLevel="1">
      <c r="A45" s="56"/>
      <c r="B45" s="147" t="s">
        <v>76</v>
      </c>
      <c r="C45" s="71"/>
      <c r="D45" s="52"/>
      <c r="E45" s="72"/>
      <c r="F45" s="75"/>
      <c r="G45" s="74"/>
      <c r="H45" s="52"/>
      <c r="I45" s="139">
        <v>0</v>
      </c>
      <c r="J45" s="75" t="s">
        <v>18</v>
      </c>
      <c r="K45" s="72"/>
      <c r="L45" s="72"/>
      <c r="M45" s="72"/>
      <c r="N45" s="72"/>
    </row>
    <row r="46" spans="1:14" outlineLevel="1">
      <c r="A46" s="56"/>
      <c r="B46" s="57" t="s">
        <v>63</v>
      </c>
      <c r="C46" s="71"/>
      <c r="D46" s="52"/>
      <c r="E46" s="72"/>
      <c r="F46" s="75"/>
      <c r="G46" s="74"/>
      <c r="H46" s="52"/>
      <c r="I46" s="139">
        <v>0</v>
      </c>
      <c r="J46" s="75" t="s">
        <v>18</v>
      </c>
      <c r="K46" s="72"/>
      <c r="L46" s="72"/>
      <c r="M46" s="72"/>
      <c r="N46" s="72"/>
    </row>
    <row r="47" spans="1:14">
      <c r="A47" s="56"/>
      <c r="B47" s="55" t="s">
        <v>77</v>
      </c>
      <c r="C47" s="141"/>
      <c r="D47" s="141"/>
      <c r="E47" s="143"/>
      <c r="F47" s="142"/>
      <c r="G47" s="142"/>
      <c r="H47" s="52"/>
      <c r="I47" s="67">
        <f>SUM(I48:I68)</f>
        <v>0</v>
      </c>
      <c r="J47" s="142"/>
      <c r="K47" s="143"/>
      <c r="L47" s="143"/>
      <c r="M47" s="143"/>
      <c r="N47" s="143"/>
    </row>
    <row r="48" spans="1:14" ht="100.5" customHeight="1" outlineLevel="1">
      <c r="A48" s="56"/>
      <c r="B48" s="54" t="s">
        <v>78</v>
      </c>
      <c r="C48" s="71"/>
      <c r="D48" s="52"/>
      <c r="E48" s="72"/>
      <c r="F48" s="75"/>
      <c r="G48" s="75"/>
      <c r="H48" s="52"/>
      <c r="I48" s="139">
        <v>0</v>
      </c>
      <c r="J48" s="75" t="s">
        <v>24</v>
      </c>
      <c r="K48" s="148" t="s">
        <v>79</v>
      </c>
      <c r="L48" s="76" t="s">
        <v>80</v>
      </c>
      <c r="M48" s="72" t="s">
        <v>81</v>
      </c>
      <c r="N48" s="72" t="s">
        <v>82</v>
      </c>
    </row>
    <row r="49" spans="1:14" outlineLevel="1">
      <c r="A49" s="56"/>
      <c r="B49" s="57" t="s">
        <v>59</v>
      </c>
      <c r="C49" s="71"/>
      <c r="D49" s="52"/>
      <c r="E49" s="72"/>
      <c r="F49" s="75"/>
      <c r="G49" s="75"/>
      <c r="H49" s="52"/>
      <c r="I49" s="139">
        <v>0</v>
      </c>
      <c r="J49" s="75" t="s">
        <v>24</v>
      </c>
      <c r="K49" s="148" t="s">
        <v>83</v>
      </c>
      <c r="L49" s="76"/>
      <c r="M49" s="72"/>
      <c r="N49" s="72"/>
    </row>
    <row r="50" spans="1:14" outlineLevel="1">
      <c r="A50" s="56"/>
      <c r="B50" s="57" t="s">
        <v>61</v>
      </c>
      <c r="C50" s="71"/>
      <c r="D50" s="52"/>
      <c r="F50" s="75"/>
      <c r="G50" s="75"/>
      <c r="H50" s="52"/>
      <c r="I50" s="139">
        <v>0</v>
      </c>
      <c r="J50" s="75" t="s">
        <v>18</v>
      </c>
      <c r="K50" s="82"/>
      <c r="L50" s="72" t="s">
        <v>62</v>
      </c>
      <c r="M50" s="72"/>
      <c r="N50" s="72"/>
    </row>
    <row r="51" spans="1:14" outlineLevel="1">
      <c r="A51" s="56"/>
      <c r="B51" s="57" t="s">
        <v>63</v>
      </c>
      <c r="C51" s="71"/>
      <c r="D51" s="52"/>
      <c r="E51" s="72"/>
      <c r="F51" s="75"/>
      <c r="G51" s="75"/>
      <c r="H51" s="52"/>
      <c r="I51" s="139">
        <v>0</v>
      </c>
      <c r="J51" s="75" t="s">
        <v>18</v>
      </c>
      <c r="K51" s="148"/>
      <c r="L51" s="76"/>
      <c r="M51" s="72"/>
      <c r="N51" s="72"/>
    </row>
    <row r="52" spans="1:14" outlineLevel="1">
      <c r="A52" s="56"/>
      <c r="B52" s="57" t="s">
        <v>84</v>
      </c>
      <c r="C52" s="71"/>
      <c r="D52" s="52"/>
      <c r="E52" s="72"/>
      <c r="F52" s="75"/>
      <c r="G52" s="75"/>
      <c r="H52" s="52"/>
      <c r="I52" s="139">
        <v>0</v>
      </c>
      <c r="J52" s="75" t="s">
        <v>18</v>
      </c>
      <c r="K52" s="148"/>
      <c r="L52" s="76"/>
      <c r="M52" s="72"/>
      <c r="N52" s="72"/>
    </row>
    <row r="53" spans="1:14" outlineLevel="1">
      <c r="A53" s="56"/>
      <c r="B53" s="57" t="s">
        <v>64</v>
      </c>
      <c r="C53" s="71"/>
      <c r="D53" s="52"/>
      <c r="E53" s="72"/>
      <c r="F53" s="75"/>
      <c r="G53" s="75"/>
      <c r="H53" s="52"/>
      <c r="I53" s="139"/>
      <c r="J53" s="75" t="s">
        <v>18</v>
      </c>
      <c r="K53" s="148"/>
      <c r="L53" s="76"/>
      <c r="M53" s="72"/>
      <c r="N53" s="72"/>
    </row>
    <row r="54" spans="1:14" ht="57.75" customHeight="1" outlineLevel="1">
      <c r="A54" s="56"/>
      <c r="B54" s="54" t="s">
        <v>85</v>
      </c>
      <c r="C54" s="71"/>
      <c r="D54" s="52"/>
      <c r="E54" s="72"/>
      <c r="F54" s="75"/>
      <c r="G54" s="75"/>
      <c r="H54" s="52"/>
      <c r="I54" s="139">
        <v>0</v>
      </c>
      <c r="J54" s="75" t="s">
        <v>24</v>
      </c>
      <c r="K54" s="148" t="s">
        <v>86</v>
      </c>
      <c r="L54" s="76" t="s">
        <v>87</v>
      </c>
      <c r="M54" s="72"/>
      <c r="N54" s="72" t="s">
        <v>82</v>
      </c>
    </row>
    <row r="55" spans="1:14" ht="23" outlineLevel="1">
      <c r="A55" s="56"/>
      <c r="B55" s="57" t="s">
        <v>59</v>
      </c>
      <c r="C55" s="71"/>
      <c r="D55" s="52"/>
      <c r="E55" s="72"/>
      <c r="F55" s="75"/>
      <c r="G55" s="75"/>
      <c r="H55" s="52"/>
      <c r="I55" s="139">
        <v>0</v>
      </c>
      <c r="J55" s="75" t="s">
        <v>24</v>
      </c>
      <c r="K55" s="148" t="s">
        <v>88</v>
      </c>
      <c r="L55" s="76"/>
      <c r="M55" s="72"/>
      <c r="N55" s="72"/>
    </row>
    <row r="56" spans="1:14" outlineLevel="1">
      <c r="A56" s="56"/>
      <c r="B56" s="57" t="s">
        <v>61</v>
      </c>
      <c r="C56" s="71"/>
      <c r="D56" s="52"/>
      <c r="E56" s="72"/>
      <c r="F56" s="75"/>
      <c r="G56" s="75"/>
      <c r="H56" s="52"/>
      <c r="I56" s="139">
        <v>0</v>
      </c>
      <c r="J56" s="75" t="s">
        <v>18</v>
      </c>
      <c r="K56" s="58"/>
      <c r="L56" s="148" t="s">
        <v>62</v>
      </c>
      <c r="M56" s="72"/>
      <c r="N56" s="72"/>
    </row>
    <row r="57" spans="1:14" outlineLevel="1">
      <c r="A57" s="56"/>
      <c r="B57" s="57" t="s">
        <v>63</v>
      </c>
      <c r="C57" s="71"/>
      <c r="D57" s="52"/>
      <c r="E57" s="72"/>
      <c r="F57" s="75"/>
      <c r="G57" s="75"/>
      <c r="H57" s="52"/>
      <c r="I57" s="139">
        <v>0</v>
      </c>
      <c r="J57" s="75" t="s">
        <v>18</v>
      </c>
      <c r="K57" s="148"/>
      <c r="L57" s="76"/>
      <c r="M57" s="72"/>
      <c r="N57" s="72"/>
    </row>
    <row r="58" spans="1:14" outlineLevel="1">
      <c r="A58" s="56"/>
      <c r="B58" s="57" t="s">
        <v>84</v>
      </c>
      <c r="C58" s="71"/>
      <c r="D58" s="52"/>
      <c r="E58" s="72"/>
      <c r="F58" s="75"/>
      <c r="G58" s="75"/>
      <c r="H58" s="52"/>
      <c r="I58" s="139">
        <v>0</v>
      </c>
      <c r="J58" s="75" t="s">
        <v>18</v>
      </c>
      <c r="K58" s="148"/>
      <c r="L58" s="76"/>
      <c r="M58" s="72"/>
      <c r="N58" s="72"/>
    </row>
    <row r="59" spans="1:14" outlineLevel="1">
      <c r="A59" s="56"/>
      <c r="B59" s="57" t="s">
        <v>64</v>
      </c>
      <c r="C59" s="71"/>
      <c r="D59" s="52"/>
      <c r="E59" s="72"/>
      <c r="F59" s="75"/>
      <c r="G59" s="75"/>
      <c r="H59" s="52"/>
      <c r="I59" s="139"/>
      <c r="J59" s="75" t="s">
        <v>18</v>
      </c>
      <c r="K59" s="148"/>
      <c r="L59" s="76"/>
      <c r="M59" s="72"/>
      <c r="N59" s="72"/>
    </row>
    <row r="60" spans="1:14" outlineLevel="1">
      <c r="A60" s="56"/>
      <c r="B60" s="54" t="s">
        <v>89</v>
      </c>
      <c r="C60" s="71"/>
      <c r="D60" s="52"/>
      <c r="E60" s="72"/>
      <c r="F60" s="75"/>
      <c r="G60" s="75"/>
      <c r="H60" s="52"/>
      <c r="I60" s="139">
        <v>0</v>
      </c>
      <c r="J60" s="75" t="s">
        <v>24</v>
      </c>
      <c r="K60" s="72"/>
      <c r="L60" s="72"/>
      <c r="M60" s="72"/>
      <c r="N60" s="72"/>
    </row>
    <row r="61" spans="1:14" outlineLevel="1">
      <c r="A61" s="56"/>
      <c r="B61" s="57" t="s">
        <v>90</v>
      </c>
      <c r="C61" s="149"/>
      <c r="D61" s="52"/>
      <c r="E61" s="72"/>
      <c r="F61" s="75"/>
      <c r="G61" s="75"/>
      <c r="H61" s="52"/>
      <c r="I61" s="139">
        <v>0</v>
      </c>
      <c r="J61" s="75"/>
      <c r="K61" s="72"/>
      <c r="L61" s="72"/>
      <c r="M61" s="72"/>
      <c r="N61" s="72"/>
    </row>
    <row r="62" spans="1:14" outlineLevel="1">
      <c r="A62" s="56"/>
      <c r="B62" s="57" t="s">
        <v>91</v>
      </c>
      <c r="C62" s="71"/>
      <c r="D62" s="52"/>
      <c r="E62" s="72"/>
      <c r="F62" s="75"/>
      <c r="G62" s="75"/>
      <c r="H62" s="52"/>
      <c r="I62" s="139">
        <v>0</v>
      </c>
      <c r="J62" s="75" t="s">
        <v>18</v>
      </c>
      <c r="K62" s="72"/>
      <c r="L62" s="72"/>
      <c r="M62" s="72"/>
      <c r="N62" s="72"/>
    </row>
    <row r="63" spans="1:14" outlineLevel="1">
      <c r="A63" s="56"/>
      <c r="B63" s="54" t="s">
        <v>92</v>
      </c>
      <c r="C63" s="71"/>
      <c r="D63" s="52"/>
      <c r="E63" s="72"/>
      <c r="F63" s="75"/>
      <c r="G63" s="75"/>
      <c r="H63" s="52"/>
      <c r="I63" s="139">
        <v>0</v>
      </c>
      <c r="J63" s="75" t="s">
        <v>24</v>
      </c>
      <c r="K63" s="82"/>
      <c r="L63" s="146"/>
      <c r="M63" s="72"/>
      <c r="N63" s="72"/>
    </row>
    <row r="64" spans="1:14" outlineLevel="1">
      <c r="A64" s="56"/>
      <c r="B64" s="57" t="s">
        <v>91</v>
      </c>
      <c r="C64" s="71"/>
      <c r="D64" s="52"/>
      <c r="E64" s="72"/>
      <c r="F64" s="75"/>
      <c r="G64" s="75"/>
      <c r="H64" s="52"/>
      <c r="I64" s="139">
        <v>0</v>
      </c>
      <c r="J64" s="75" t="s">
        <v>18</v>
      </c>
      <c r="K64" s="146"/>
      <c r="L64" s="72"/>
      <c r="M64" s="72"/>
      <c r="N64" s="72"/>
    </row>
    <row r="65" spans="1:14" outlineLevel="1">
      <c r="A65" s="56"/>
      <c r="B65" s="54" t="s">
        <v>93</v>
      </c>
      <c r="C65" s="71"/>
      <c r="D65" s="52"/>
      <c r="E65" s="72"/>
      <c r="F65" s="75"/>
      <c r="G65" s="75"/>
      <c r="H65" s="52"/>
      <c r="I65" s="139">
        <v>0</v>
      </c>
      <c r="J65" s="75" t="s">
        <v>24</v>
      </c>
      <c r="K65" s="72"/>
      <c r="L65" s="72"/>
      <c r="M65" s="72"/>
      <c r="N65" s="72"/>
    </row>
    <row r="66" spans="1:14" outlineLevel="1">
      <c r="A66" s="56"/>
      <c r="B66" s="57" t="s">
        <v>91</v>
      </c>
      <c r="C66" s="71"/>
      <c r="D66" s="52"/>
      <c r="E66" s="72"/>
      <c r="F66" s="75"/>
      <c r="G66" s="75"/>
      <c r="H66" s="52"/>
      <c r="I66" s="139">
        <v>0</v>
      </c>
      <c r="J66" s="75" t="s">
        <v>18</v>
      </c>
      <c r="K66" s="72"/>
      <c r="L66" s="72"/>
      <c r="M66" s="72"/>
      <c r="N66" s="72"/>
    </row>
    <row r="67" spans="1:14" outlineLevel="1">
      <c r="A67" s="56"/>
      <c r="B67" s="54" t="s">
        <v>94</v>
      </c>
      <c r="C67" s="71"/>
      <c r="D67" s="52"/>
      <c r="E67" s="72"/>
      <c r="F67" s="75"/>
      <c r="G67" s="75"/>
      <c r="H67" s="52"/>
      <c r="I67" s="139">
        <v>0</v>
      </c>
      <c r="J67" s="75" t="s">
        <v>24</v>
      </c>
      <c r="K67" s="72"/>
      <c r="L67" s="72"/>
      <c r="M67" s="72"/>
      <c r="N67" s="72"/>
    </row>
    <row r="68" spans="1:14" outlineLevel="1">
      <c r="A68" s="56"/>
      <c r="B68" s="57" t="s">
        <v>91</v>
      </c>
      <c r="C68" s="71"/>
      <c r="D68" s="52"/>
      <c r="E68" s="72"/>
      <c r="F68" s="75"/>
      <c r="G68" s="75"/>
      <c r="H68" s="52"/>
      <c r="I68" s="139">
        <v>0</v>
      </c>
      <c r="J68" s="75" t="s">
        <v>18</v>
      </c>
      <c r="K68" s="72"/>
      <c r="L68" s="72"/>
      <c r="M68" s="72"/>
      <c r="N68" s="72"/>
    </row>
    <row r="69" spans="1:14">
      <c r="A69" s="56"/>
      <c r="B69" s="55" t="s">
        <v>95</v>
      </c>
      <c r="C69" s="141"/>
      <c r="D69" s="141"/>
      <c r="E69" s="143"/>
      <c r="F69" s="142"/>
      <c r="G69" s="142"/>
      <c r="H69" s="52"/>
      <c r="I69" s="67">
        <f>SUM(I70:I90)</f>
        <v>0</v>
      </c>
      <c r="J69" s="142"/>
      <c r="K69" s="143"/>
      <c r="L69" s="143"/>
      <c r="M69" s="143"/>
      <c r="N69" s="143"/>
    </row>
    <row r="70" spans="1:14" ht="79.5" customHeight="1" outlineLevel="1">
      <c r="A70" s="56"/>
      <c r="B70" s="54" t="s">
        <v>96</v>
      </c>
      <c r="C70" s="93"/>
      <c r="D70" s="52"/>
      <c r="E70" s="95"/>
      <c r="F70" s="75"/>
      <c r="G70" s="75"/>
      <c r="H70" s="52"/>
      <c r="I70" s="139">
        <v>0</v>
      </c>
      <c r="J70" s="75" t="s">
        <v>24</v>
      </c>
      <c r="K70" s="77" t="s">
        <v>97</v>
      </c>
      <c r="L70" s="72" t="s">
        <v>98</v>
      </c>
      <c r="M70" s="72" t="s">
        <v>99</v>
      </c>
      <c r="N70" s="72" t="s">
        <v>100</v>
      </c>
    </row>
    <row r="71" spans="1:14" outlineLevel="1">
      <c r="A71" s="56"/>
      <c r="B71" s="57" t="s">
        <v>101</v>
      </c>
      <c r="C71" s="93"/>
      <c r="D71" s="52"/>
      <c r="E71" s="72"/>
      <c r="F71" s="75"/>
      <c r="G71" s="75"/>
      <c r="H71" s="52"/>
      <c r="I71" s="139">
        <v>0</v>
      </c>
      <c r="J71" s="75" t="s">
        <v>18</v>
      </c>
      <c r="K71" s="72"/>
      <c r="L71" s="72"/>
      <c r="M71" s="72"/>
      <c r="N71" s="72"/>
    </row>
    <row r="72" spans="1:14" outlineLevel="1">
      <c r="A72" s="56"/>
      <c r="B72" s="57" t="s">
        <v>102</v>
      </c>
      <c r="C72" s="93"/>
      <c r="D72" s="52"/>
      <c r="E72" s="72"/>
      <c r="F72" s="75"/>
      <c r="G72" s="75"/>
      <c r="H72" s="52"/>
      <c r="I72" s="139">
        <v>0</v>
      </c>
      <c r="J72" s="75" t="s">
        <v>18</v>
      </c>
      <c r="K72" s="72"/>
      <c r="L72" s="72"/>
      <c r="M72" s="72"/>
      <c r="N72" s="72"/>
    </row>
    <row r="73" spans="1:14" outlineLevel="1">
      <c r="A73" s="56"/>
      <c r="B73" s="57" t="s">
        <v>63</v>
      </c>
      <c r="C73" s="93"/>
      <c r="D73" s="52"/>
      <c r="E73" s="72"/>
      <c r="F73" s="75"/>
      <c r="G73" s="75"/>
      <c r="H73" s="52"/>
      <c r="I73" s="139">
        <v>0</v>
      </c>
      <c r="J73" s="75" t="s">
        <v>18</v>
      </c>
      <c r="K73" s="72"/>
      <c r="L73" s="72"/>
      <c r="M73" s="72"/>
      <c r="N73" s="72"/>
    </row>
    <row r="74" spans="1:14" ht="88.5" outlineLevel="1">
      <c r="A74" s="56"/>
      <c r="B74" s="54" t="s">
        <v>103</v>
      </c>
      <c r="C74" s="93"/>
      <c r="D74" s="52"/>
      <c r="E74" s="94"/>
      <c r="F74" s="75"/>
      <c r="G74" s="75"/>
      <c r="H74" s="52"/>
      <c r="I74" s="139">
        <v>0</v>
      </c>
      <c r="J74" s="75" t="s">
        <v>24</v>
      </c>
      <c r="K74" s="77" t="s">
        <v>97</v>
      </c>
      <c r="L74" s="72" t="s">
        <v>104</v>
      </c>
      <c r="M74" s="72" t="s">
        <v>105</v>
      </c>
      <c r="N74" s="72" t="s">
        <v>100</v>
      </c>
    </row>
    <row r="75" spans="1:14" outlineLevel="1">
      <c r="A75" s="56"/>
      <c r="B75" s="57" t="s">
        <v>106</v>
      </c>
      <c r="C75" s="71"/>
      <c r="D75" s="52"/>
      <c r="E75" s="72"/>
      <c r="F75" s="75"/>
      <c r="G75" s="75"/>
      <c r="H75" s="52"/>
      <c r="I75" s="139">
        <v>0</v>
      </c>
      <c r="J75" s="75" t="s">
        <v>18</v>
      </c>
      <c r="K75" s="72"/>
      <c r="L75" s="72"/>
      <c r="M75" s="72"/>
      <c r="N75" s="72"/>
    </row>
    <row r="76" spans="1:14" outlineLevel="1">
      <c r="A76" s="56"/>
      <c r="B76" s="57" t="s">
        <v>102</v>
      </c>
      <c r="C76" s="71"/>
      <c r="D76" s="52"/>
      <c r="E76" s="72"/>
      <c r="F76" s="75"/>
      <c r="G76" s="75"/>
      <c r="H76" s="52"/>
      <c r="I76" s="139">
        <v>0</v>
      </c>
      <c r="J76" s="75" t="s">
        <v>18</v>
      </c>
      <c r="K76" s="72"/>
      <c r="L76" s="72"/>
      <c r="M76" s="72"/>
      <c r="N76" s="72"/>
    </row>
    <row r="77" spans="1:14" outlineLevel="1">
      <c r="A77" s="56"/>
      <c r="B77" s="57" t="s">
        <v>63</v>
      </c>
      <c r="C77" s="71"/>
      <c r="D77" s="52"/>
      <c r="E77" s="72"/>
      <c r="F77" s="75"/>
      <c r="G77" s="75"/>
      <c r="H77" s="52"/>
      <c r="I77" s="139">
        <v>0</v>
      </c>
      <c r="J77" s="75" t="s">
        <v>18</v>
      </c>
      <c r="K77" s="72"/>
      <c r="L77" s="72"/>
      <c r="M77" s="72"/>
      <c r="N77" s="72"/>
    </row>
    <row r="78" spans="1:14" outlineLevel="1">
      <c r="A78" s="56"/>
      <c r="B78" s="54" t="s">
        <v>107</v>
      </c>
      <c r="C78" s="71"/>
      <c r="D78" s="52"/>
      <c r="E78" s="72"/>
      <c r="F78" s="75"/>
      <c r="G78" s="75"/>
      <c r="H78" s="52"/>
      <c r="I78" s="139">
        <v>0</v>
      </c>
      <c r="J78" s="75" t="s">
        <v>24</v>
      </c>
      <c r="K78" s="72" t="s">
        <v>108</v>
      </c>
      <c r="M78" s="72"/>
      <c r="N78" s="72" t="s">
        <v>49</v>
      </c>
    </row>
    <row r="79" spans="1:14" outlineLevel="1">
      <c r="A79" s="56"/>
      <c r="B79" s="57" t="s">
        <v>26</v>
      </c>
      <c r="C79" s="71"/>
      <c r="D79" s="52"/>
      <c r="E79" s="72"/>
      <c r="F79" s="75"/>
      <c r="G79" s="75"/>
      <c r="H79" s="52"/>
      <c r="I79" s="139">
        <v>0</v>
      </c>
      <c r="J79" s="75" t="s">
        <v>18</v>
      </c>
      <c r="K79" s="72"/>
      <c r="L79" s="72"/>
      <c r="M79" s="72"/>
      <c r="N79" s="72"/>
    </row>
    <row r="80" spans="1:14" outlineLevel="1">
      <c r="A80" s="56"/>
      <c r="B80" s="57" t="s">
        <v>63</v>
      </c>
      <c r="C80" s="71"/>
      <c r="D80" s="52"/>
      <c r="E80" s="72"/>
      <c r="F80" s="75"/>
      <c r="G80" s="75"/>
      <c r="H80" s="52"/>
      <c r="I80" s="139">
        <v>0</v>
      </c>
      <c r="J80" s="75" t="s">
        <v>18</v>
      </c>
      <c r="K80" s="72"/>
      <c r="L80" s="72"/>
      <c r="M80" s="72"/>
      <c r="N80" s="72"/>
    </row>
    <row r="81" spans="1:14" outlineLevel="1">
      <c r="A81" s="56"/>
      <c r="B81" s="54" t="s">
        <v>109</v>
      </c>
      <c r="C81" s="71"/>
      <c r="D81" s="52"/>
      <c r="E81" s="72"/>
      <c r="F81" s="75"/>
      <c r="G81" s="75"/>
      <c r="H81" s="52"/>
      <c r="I81" s="139">
        <v>0</v>
      </c>
      <c r="J81" s="75" t="s">
        <v>24</v>
      </c>
      <c r="K81" s="72" t="s">
        <v>110</v>
      </c>
      <c r="L81" s="146"/>
      <c r="M81" s="72"/>
      <c r="N81" s="72"/>
    </row>
    <row r="82" spans="1:14" outlineLevel="1">
      <c r="A82" s="56"/>
      <c r="B82" s="57" t="s">
        <v>26</v>
      </c>
      <c r="C82" s="71"/>
      <c r="D82" s="52"/>
      <c r="E82" s="72"/>
      <c r="F82" s="75"/>
      <c r="G82" s="75"/>
      <c r="H82" s="52"/>
      <c r="I82" s="139">
        <v>0</v>
      </c>
      <c r="J82" s="75" t="s">
        <v>18</v>
      </c>
      <c r="K82" s="72"/>
      <c r="L82" s="72"/>
      <c r="M82" s="72"/>
      <c r="N82" s="72"/>
    </row>
    <row r="83" spans="1:14" outlineLevel="1">
      <c r="A83" s="56"/>
      <c r="B83" s="57" t="s">
        <v>63</v>
      </c>
      <c r="C83" s="71"/>
      <c r="D83" s="52"/>
      <c r="E83" s="72"/>
      <c r="F83" s="75"/>
      <c r="G83" s="75"/>
      <c r="H83" s="52"/>
      <c r="I83" s="139">
        <v>0</v>
      </c>
      <c r="J83" s="75" t="s">
        <v>18</v>
      </c>
      <c r="K83" s="72"/>
      <c r="L83" s="72"/>
      <c r="M83" s="72"/>
      <c r="N83" s="72"/>
    </row>
    <row r="84" spans="1:14" ht="38.5" outlineLevel="1">
      <c r="A84" s="56"/>
      <c r="B84" s="54" t="s">
        <v>111</v>
      </c>
      <c r="C84" s="71"/>
      <c r="D84" s="52"/>
      <c r="E84" s="72"/>
      <c r="F84" s="75"/>
      <c r="G84" s="75"/>
      <c r="H84" s="52"/>
      <c r="I84" s="139">
        <v>0</v>
      </c>
      <c r="J84" s="75" t="s">
        <v>24</v>
      </c>
      <c r="K84" s="72" t="s">
        <v>112</v>
      </c>
      <c r="L84" s="72"/>
      <c r="M84" s="72"/>
      <c r="N84" s="72"/>
    </row>
    <row r="85" spans="1:14" outlineLevel="1">
      <c r="A85" s="56"/>
      <c r="B85" s="57" t="s">
        <v>113</v>
      </c>
      <c r="C85" s="71"/>
      <c r="D85" s="52"/>
      <c r="E85" s="72"/>
      <c r="F85" s="75"/>
      <c r="G85" s="75"/>
      <c r="H85" s="52"/>
      <c r="I85" s="139">
        <v>0</v>
      </c>
      <c r="J85" s="75" t="s">
        <v>18</v>
      </c>
      <c r="K85" s="72"/>
      <c r="L85" s="72"/>
      <c r="M85" s="72"/>
      <c r="N85" s="72"/>
    </row>
    <row r="86" spans="1:14" outlineLevel="1">
      <c r="A86" s="56"/>
      <c r="B86" s="57" t="s">
        <v>114</v>
      </c>
      <c r="C86" s="71"/>
      <c r="D86" s="52"/>
      <c r="E86" s="72"/>
      <c r="F86" s="75"/>
      <c r="G86" s="75"/>
      <c r="H86" s="52"/>
      <c r="I86" s="139">
        <v>0</v>
      </c>
      <c r="J86" s="75" t="s">
        <v>18</v>
      </c>
      <c r="K86" s="72"/>
      <c r="L86" s="72"/>
      <c r="M86" s="72"/>
      <c r="N86" s="72"/>
    </row>
    <row r="87" spans="1:14" outlineLevel="1">
      <c r="A87" s="56"/>
      <c r="B87" s="57" t="s">
        <v>115</v>
      </c>
      <c r="C87" s="71"/>
      <c r="D87" s="52"/>
      <c r="E87" s="72"/>
      <c r="F87" s="75"/>
      <c r="G87" s="75"/>
      <c r="H87" s="52"/>
      <c r="I87" s="139">
        <v>0</v>
      </c>
      <c r="J87" s="75" t="s">
        <v>18</v>
      </c>
      <c r="K87" s="72"/>
      <c r="L87" s="72"/>
      <c r="M87" s="72"/>
      <c r="N87" s="72"/>
    </row>
    <row r="88" spans="1:14" ht="38.5" outlineLevel="1">
      <c r="A88" s="56"/>
      <c r="B88" s="54" t="s">
        <v>116</v>
      </c>
      <c r="C88" s="71"/>
      <c r="D88" s="52"/>
      <c r="E88" s="72"/>
      <c r="F88" s="75"/>
      <c r="G88" s="75"/>
      <c r="H88" s="52"/>
      <c r="I88" s="139">
        <v>0</v>
      </c>
      <c r="J88" s="75" t="s">
        <v>24</v>
      </c>
      <c r="K88" s="146" t="s">
        <v>117</v>
      </c>
      <c r="L88" s="72"/>
      <c r="M88" s="72"/>
      <c r="N88" s="72"/>
    </row>
    <row r="89" spans="1:14" outlineLevel="1">
      <c r="A89" s="56"/>
      <c r="B89" s="57" t="s">
        <v>26</v>
      </c>
      <c r="C89" s="71"/>
      <c r="D89" s="52"/>
      <c r="E89" s="72"/>
      <c r="F89" s="75"/>
      <c r="G89" s="75"/>
      <c r="H89" s="52"/>
      <c r="I89" s="139">
        <v>0</v>
      </c>
      <c r="J89" s="75" t="s">
        <v>18</v>
      </c>
      <c r="K89" s="146"/>
      <c r="L89" s="72"/>
      <c r="M89" s="72"/>
      <c r="N89" s="72"/>
    </row>
    <row r="90" spans="1:14" outlineLevel="1">
      <c r="A90" s="56"/>
      <c r="B90" s="57" t="s">
        <v>115</v>
      </c>
      <c r="C90" s="71"/>
      <c r="D90" s="52"/>
      <c r="E90" s="72"/>
      <c r="F90" s="75"/>
      <c r="G90" s="75"/>
      <c r="H90" s="52"/>
      <c r="I90" s="139">
        <v>0</v>
      </c>
      <c r="J90" s="75" t="s">
        <v>18</v>
      </c>
      <c r="K90" s="146"/>
      <c r="L90" s="72"/>
      <c r="M90" s="72"/>
      <c r="N90" s="72"/>
    </row>
    <row r="91" spans="1:14">
      <c r="A91" s="56"/>
      <c r="B91" s="55" t="s">
        <v>118</v>
      </c>
      <c r="C91" s="141"/>
      <c r="D91" s="141"/>
      <c r="E91" s="143"/>
      <c r="F91" s="142"/>
      <c r="G91" s="142"/>
      <c r="H91" s="52"/>
      <c r="I91" s="67">
        <f>SUM(I92:I102)</f>
        <v>0</v>
      </c>
      <c r="J91" s="142"/>
      <c r="K91" s="143"/>
      <c r="L91" s="143"/>
      <c r="M91" s="143"/>
      <c r="N91" s="143"/>
    </row>
    <row r="92" spans="1:14" outlineLevel="1">
      <c r="A92" s="56"/>
      <c r="B92" s="54" t="s">
        <v>119</v>
      </c>
      <c r="C92" s="71"/>
      <c r="D92" s="52"/>
      <c r="E92" s="72"/>
      <c r="F92" s="75"/>
      <c r="G92" s="75"/>
      <c r="H92" s="52"/>
      <c r="I92" s="139">
        <v>0</v>
      </c>
      <c r="J92" s="75" t="s">
        <v>24</v>
      </c>
      <c r="K92" s="72" t="s">
        <v>120</v>
      </c>
      <c r="L92" s="72"/>
      <c r="M92" s="72"/>
      <c r="N92" s="72" t="s">
        <v>121</v>
      </c>
    </row>
    <row r="93" spans="1:14" outlineLevel="1">
      <c r="A93" s="56"/>
      <c r="B93" s="57" t="s">
        <v>26</v>
      </c>
      <c r="C93" s="71"/>
      <c r="D93" s="52"/>
      <c r="E93" s="72"/>
      <c r="F93" s="75"/>
      <c r="G93" s="75"/>
      <c r="H93" s="52"/>
      <c r="I93" s="139">
        <v>0</v>
      </c>
      <c r="J93" s="75" t="s">
        <v>18</v>
      </c>
      <c r="K93" s="72"/>
      <c r="L93" s="72"/>
      <c r="M93" s="72"/>
      <c r="N93" s="72"/>
    </row>
    <row r="94" spans="1:14" ht="51" outlineLevel="1">
      <c r="A94" s="56"/>
      <c r="B94" s="54" t="s">
        <v>122</v>
      </c>
      <c r="C94" s="71"/>
      <c r="D94" s="52"/>
      <c r="E94" s="72"/>
      <c r="F94" s="75"/>
      <c r="G94" s="75"/>
      <c r="H94" s="52"/>
      <c r="I94" s="140" t="s">
        <v>32</v>
      </c>
      <c r="J94" s="75" t="s">
        <v>24</v>
      </c>
      <c r="K94" s="72" t="s">
        <v>123</v>
      </c>
      <c r="L94" s="72" t="s">
        <v>124</v>
      </c>
      <c r="M94" s="72"/>
      <c r="N94" s="72" t="s">
        <v>125</v>
      </c>
    </row>
    <row r="95" spans="1:14" outlineLevel="1">
      <c r="A95" s="56"/>
      <c r="B95" s="57" t="s">
        <v>126</v>
      </c>
      <c r="C95" s="71"/>
      <c r="D95" s="52"/>
      <c r="E95" s="72"/>
      <c r="F95" s="75"/>
      <c r="G95" s="75"/>
      <c r="H95" s="52"/>
      <c r="I95" s="140"/>
      <c r="J95" s="75" t="s">
        <v>18</v>
      </c>
      <c r="K95" s="72"/>
      <c r="L95" s="72"/>
      <c r="M95" s="72"/>
      <c r="N95" s="72"/>
    </row>
    <row r="96" spans="1:14" ht="38.5" outlineLevel="1">
      <c r="A96" s="56"/>
      <c r="B96" s="54" t="s">
        <v>127</v>
      </c>
      <c r="C96" s="71"/>
      <c r="D96" s="52"/>
      <c r="E96" s="72"/>
      <c r="F96" s="75"/>
      <c r="G96" s="75"/>
      <c r="H96" s="52"/>
      <c r="I96" s="140" t="s">
        <v>32</v>
      </c>
      <c r="J96" s="75" t="s">
        <v>24</v>
      </c>
      <c r="K96" s="72" t="s">
        <v>128</v>
      </c>
      <c r="L96" s="72"/>
      <c r="M96" s="72"/>
      <c r="N96" s="72"/>
    </row>
    <row r="97" spans="1:14" outlineLevel="1">
      <c r="A97" s="56"/>
      <c r="B97" s="57" t="s">
        <v>129</v>
      </c>
      <c r="C97" s="71"/>
      <c r="D97" s="52"/>
      <c r="E97" s="72"/>
      <c r="F97" s="75"/>
      <c r="G97" s="75"/>
      <c r="H97" s="52"/>
      <c r="I97" s="140" t="s">
        <v>32</v>
      </c>
      <c r="J97" s="75" t="s">
        <v>18</v>
      </c>
      <c r="K97" s="72"/>
      <c r="L97" s="72"/>
      <c r="M97" s="72"/>
      <c r="N97" s="72"/>
    </row>
    <row r="98" spans="1:14" outlineLevel="1">
      <c r="A98" s="56"/>
      <c r="B98" s="54" t="s">
        <v>130</v>
      </c>
      <c r="C98" s="71"/>
      <c r="D98" s="52"/>
      <c r="E98" s="72"/>
      <c r="F98" s="75"/>
      <c r="G98" s="75"/>
      <c r="H98" s="52"/>
      <c r="I98" s="139">
        <v>0</v>
      </c>
      <c r="J98" s="75" t="s">
        <v>24</v>
      </c>
      <c r="K98" s="72"/>
      <c r="L98" s="72"/>
      <c r="M98" s="72"/>
      <c r="N98" s="72"/>
    </row>
    <row r="99" spans="1:14" outlineLevel="1">
      <c r="A99" s="56"/>
      <c r="B99" s="57" t="s">
        <v>26</v>
      </c>
      <c r="C99" s="71"/>
      <c r="D99" s="52"/>
      <c r="E99" s="72"/>
      <c r="F99" s="75"/>
      <c r="G99" s="75"/>
      <c r="H99" s="52"/>
      <c r="I99" s="139">
        <v>0</v>
      </c>
      <c r="J99" s="75" t="s">
        <v>18</v>
      </c>
      <c r="K99" s="72"/>
      <c r="L99" s="72"/>
      <c r="M99" s="72"/>
      <c r="N99" s="72"/>
    </row>
    <row r="100" spans="1:14" outlineLevel="1">
      <c r="A100" s="56"/>
      <c r="B100" s="57" t="s">
        <v>63</v>
      </c>
      <c r="C100" s="71"/>
      <c r="D100" s="52"/>
      <c r="E100" s="72"/>
      <c r="F100" s="75"/>
      <c r="G100" s="75"/>
      <c r="H100" s="52"/>
      <c r="I100" s="139">
        <v>0</v>
      </c>
      <c r="J100" s="75" t="s">
        <v>18</v>
      </c>
      <c r="K100" s="72"/>
      <c r="L100" s="72"/>
      <c r="M100" s="72"/>
      <c r="N100" s="72"/>
    </row>
    <row r="101" spans="1:14" outlineLevel="1">
      <c r="A101" s="56"/>
      <c r="B101" s="54" t="s">
        <v>131</v>
      </c>
      <c r="C101" s="71"/>
      <c r="D101" s="52"/>
      <c r="E101" s="72"/>
      <c r="F101" s="75"/>
      <c r="G101" s="75"/>
      <c r="H101" s="52"/>
      <c r="I101" s="139">
        <v>0</v>
      </c>
      <c r="J101" s="75"/>
      <c r="K101" s="72"/>
      <c r="L101" s="72"/>
      <c r="M101" s="72"/>
      <c r="N101" s="72"/>
    </row>
    <row r="102" spans="1:14" outlineLevel="1">
      <c r="A102" s="56"/>
      <c r="B102" s="57" t="s">
        <v>132</v>
      </c>
      <c r="C102" s="71"/>
      <c r="D102" s="52"/>
      <c r="E102" s="72"/>
      <c r="F102" s="75"/>
      <c r="G102" s="75"/>
      <c r="H102" s="52"/>
      <c r="I102" s="139">
        <v>0</v>
      </c>
      <c r="J102" s="75"/>
      <c r="K102" s="72"/>
      <c r="L102" s="72"/>
      <c r="M102" s="72"/>
      <c r="N102" s="72"/>
    </row>
    <row r="103" spans="1:14" outlineLevel="1">
      <c r="A103" s="56"/>
      <c r="B103" s="138" t="s">
        <v>133</v>
      </c>
      <c r="C103" s="141"/>
      <c r="D103" s="141"/>
      <c r="E103" s="143"/>
      <c r="F103" s="142"/>
      <c r="G103" s="142"/>
      <c r="H103" s="52"/>
      <c r="I103" s="67">
        <f>SUM(I104:I105)</f>
        <v>0</v>
      </c>
      <c r="J103" s="142"/>
      <c r="K103" s="143"/>
      <c r="L103" s="143"/>
      <c r="M103" s="143"/>
      <c r="N103" s="143"/>
    </row>
    <row r="104" spans="1:14" outlineLevel="1">
      <c r="A104" s="56"/>
      <c r="B104" s="54" t="s">
        <v>134</v>
      </c>
      <c r="C104" s="71"/>
      <c r="D104" s="52"/>
      <c r="E104" s="72"/>
      <c r="F104" s="75"/>
      <c r="G104" s="75"/>
      <c r="H104" s="52"/>
      <c r="I104" s="140" t="s">
        <v>32</v>
      </c>
      <c r="J104" s="75"/>
      <c r="K104" s="72" t="s">
        <v>135</v>
      </c>
      <c r="L104" s="72"/>
      <c r="M104" s="72"/>
      <c r="N104" s="72"/>
    </row>
    <row r="105" spans="1:14" ht="26" outlineLevel="1">
      <c r="A105" s="56"/>
      <c r="B105" s="57" t="s">
        <v>136</v>
      </c>
      <c r="C105" s="71"/>
      <c r="D105" s="52"/>
      <c r="E105" s="146"/>
      <c r="F105" s="75"/>
      <c r="G105" s="75"/>
      <c r="H105" s="52"/>
      <c r="I105" s="140" t="s">
        <v>137</v>
      </c>
      <c r="J105" s="75"/>
      <c r="K105" s="72"/>
      <c r="L105" s="84" t="s">
        <v>138</v>
      </c>
      <c r="M105" s="72"/>
      <c r="N105" s="72"/>
    </row>
    <row r="106" spans="1:14">
      <c r="A106" s="56"/>
      <c r="B106" s="138" t="s">
        <v>139</v>
      </c>
      <c r="C106" s="141"/>
      <c r="D106" s="141"/>
      <c r="E106" s="143"/>
      <c r="F106" s="142"/>
      <c r="G106" s="142"/>
      <c r="H106" s="52"/>
      <c r="I106" s="67">
        <f>-SUM(I107)</f>
        <v>0</v>
      </c>
      <c r="J106" s="142"/>
      <c r="K106" s="143"/>
      <c r="L106" s="143"/>
      <c r="M106" s="143"/>
      <c r="N106" s="143"/>
    </row>
    <row r="107" spans="1:14" ht="51" outlineLevel="1">
      <c r="A107" s="56"/>
      <c r="B107" s="54" t="s">
        <v>140</v>
      </c>
      <c r="C107" s="71"/>
      <c r="D107" s="52"/>
      <c r="E107" s="72"/>
      <c r="F107" s="75"/>
      <c r="G107" s="75"/>
      <c r="H107" s="52"/>
      <c r="I107" s="139">
        <v>0</v>
      </c>
      <c r="J107" s="75"/>
      <c r="K107" s="150"/>
      <c r="L107" s="84" t="s">
        <v>141</v>
      </c>
      <c r="M107" s="72"/>
      <c r="N107" s="72"/>
    </row>
    <row r="108" spans="1:14" ht="51" outlineLevel="1">
      <c r="A108" s="56"/>
      <c r="B108" s="54" t="s">
        <v>140</v>
      </c>
      <c r="C108" s="71"/>
      <c r="D108" s="52"/>
      <c r="E108" s="72"/>
      <c r="F108" s="75"/>
      <c r="G108" s="75"/>
      <c r="H108" s="52"/>
      <c r="I108" s="139">
        <v>0</v>
      </c>
      <c r="J108" s="75"/>
      <c r="K108" s="150"/>
      <c r="L108" s="84" t="s">
        <v>141</v>
      </c>
      <c r="M108" s="72"/>
      <c r="N108" s="72"/>
    </row>
    <row r="109" spans="1:14" ht="15" thickBot="1">
      <c r="A109" s="1"/>
      <c r="B109" s="151"/>
      <c r="C109" s="152"/>
      <c r="D109" s="153"/>
      <c r="E109" s="154"/>
      <c r="F109" s="155"/>
      <c r="G109" s="155"/>
      <c r="H109" s="155"/>
      <c r="I109" s="155"/>
      <c r="J109" s="155"/>
      <c r="K109" s="154"/>
      <c r="L109" s="154"/>
      <c r="M109" s="154"/>
      <c r="N109" s="154"/>
    </row>
    <row r="110" spans="1:14" ht="15" thickBot="1">
      <c r="A110" s="1"/>
      <c r="B110" s="66"/>
      <c r="C110" s="152"/>
      <c r="D110" s="153"/>
      <c r="E110" s="154"/>
      <c r="F110" s="155"/>
      <c r="G110" s="4" t="s">
        <v>142</v>
      </c>
      <c r="H110" s="5"/>
      <c r="I110" s="6">
        <f>SUM(I20+I29+I47+I69+I91+I103+I106)</f>
        <v>0</v>
      </c>
      <c r="J110" s="155"/>
      <c r="K110" s="154"/>
      <c r="L110" s="154"/>
      <c r="M110" s="154"/>
      <c r="N110" s="154"/>
    </row>
    <row r="111" spans="1:14">
      <c r="A111" s="1"/>
      <c r="B111" s="66"/>
      <c r="C111" s="152"/>
      <c r="D111" s="153"/>
      <c r="E111" s="154"/>
      <c r="F111" s="155"/>
      <c r="G111" s="155"/>
      <c r="H111" s="155"/>
      <c r="I111" s="155"/>
      <c r="J111" s="155"/>
      <c r="K111" s="154"/>
      <c r="L111" s="154"/>
      <c r="M111" s="154"/>
      <c r="N111" s="154"/>
    </row>
    <row r="112" spans="1:14">
      <c r="A112" s="1"/>
      <c r="B112" s="66"/>
      <c r="C112" s="152"/>
      <c r="D112" s="153"/>
      <c r="E112" s="154"/>
      <c r="F112" s="155"/>
      <c r="G112" s="155"/>
      <c r="H112" s="155"/>
      <c r="I112" s="155"/>
      <c r="J112" s="155"/>
      <c r="K112" s="154"/>
      <c r="L112" s="154"/>
      <c r="M112" s="154"/>
      <c r="N112" s="154"/>
    </row>
    <row r="113" spans="1:14">
      <c r="A113" s="1"/>
      <c r="C113" s="152"/>
      <c r="D113" s="153"/>
      <c r="E113" s="154"/>
      <c r="F113" s="155"/>
      <c r="G113" s="155"/>
      <c r="H113" s="155"/>
      <c r="I113" s="155"/>
      <c r="J113" s="155"/>
      <c r="K113" s="154"/>
      <c r="L113" s="154"/>
      <c r="M113" s="154"/>
      <c r="N113" s="154"/>
    </row>
    <row r="114" spans="1:14">
      <c r="A114" s="1"/>
      <c r="B114" s="151"/>
      <c r="C114" s="152"/>
      <c r="D114" s="153"/>
      <c r="E114" s="154"/>
      <c r="F114" s="155"/>
      <c r="G114" s="155"/>
      <c r="H114" s="155"/>
      <c r="I114" s="155"/>
      <c r="J114" s="155"/>
      <c r="K114" s="154"/>
      <c r="L114" s="154"/>
      <c r="M114" s="154"/>
      <c r="N114" s="154"/>
    </row>
    <row r="115" spans="1:14">
      <c r="A115" s="1"/>
      <c r="B115" s="151"/>
      <c r="C115" s="152"/>
      <c r="D115" s="153"/>
      <c r="E115" s="154"/>
      <c r="F115" s="155"/>
      <c r="G115" s="155"/>
      <c r="H115" s="155"/>
      <c r="I115" s="155"/>
      <c r="J115" s="155"/>
      <c r="K115" s="154"/>
      <c r="L115" s="154"/>
      <c r="M115" s="154"/>
      <c r="N115" s="154"/>
    </row>
    <row r="116" spans="1:14">
      <c r="A116" s="1"/>
      <c r="B116" s="151"/>
      <c r="C116" s="152"/>
      <c r="D116" s="153"/>
      <c r="E116" s="154"/>
      <c r="F116" s="155"/>
      <c r="G116" s="155"/>
      <c r="H116" s="155"/>
      <c r="I116" s="155"/>
      <c r="J116" s="155"/>
      <c r="K116" s="154"/>
      <c r="L116" s="154"/>
      <c r="M116" s="154"/>
      <c r="N116" s="154"/>
    </row>
    <row r="117" spans="1:14">
      <c r="A117" s="1"/>
      <c r="B117" s="151"/>
      <c r="C117" s="152"/>
      <c r="D117" s="153"/>
      <c r="E117" s="154"/>
      <c r="F117" s="155"/>
      <c r="G117" s="155"/>
      <c r="H117" s="155"/>
      <c r="I117" s="155"/>
      <c r="J117" s="155"/>
      <c r="K117" s="154"/>
      <c r="L117" s="154"/>
      <c r="M117" s="154"/>
      <c r="N117" s="154"/>
    </row>
    <row r="118" spans="1:14">
      <c r="A118" s="1"/>
      <c r="B118" s="151"/>
      <c r="C118" s="152"/>
      <c r="D118" s="153"/>
      <c r="E118" s="154"/>
      <c r="F118" s="155"/>
      <c r="G118" s="155"/>
      <c r="H118" s="155"/>
      <c r="I118" s="155"/>
      <c r="J118" s="155"/>
      <c r="K118" s="154"/>
      <c r="L118" s="154"/>
      <c r="M118" s="154"/>
      <c r="N118" s="154"/>
    </row>
    <row r="119" spans="1:14">
      <c r="A119" s="1"/>
      <c r="B119" s="151"/>
      <c r="C119" s="152"/>
      <c r="D119" s="153"/>
      <c r="E119" s="154"/>
      <c r="F119" s="155"/>
      <c r="G119" s="155"/>
      <c r="H119" s="155"/>
      <c r="I119" s="155"/>
      <c r="J119" s="155"/>
      <c r="K119" s="154"/>
      <c r="L119" s="154"/>
      <c r="M119" s="154"/>
      <c r="N119" s="154"/>
    </row>
    <row r="120" spans="1:14">
      <c r="A120" s="1"/>
      <c r="B120" s="151"/>
      <c r="C120" s="152"/>
      <c r="D120" s="153"/>
      <c r="E120" s="154"/>
      <c r="F120" s="155"/>
      <c r="G120" s="155"/>
      <c r="H120" s="155"/>
      <c r="I120" s="155"/>
      <c r="J120" s="155"/>
      <c r="K120" s="154"/>
      <c r="L120" s="154"/>
      <c r="M120" s="154"/>
      <c r="N120" s="154"/>
    </row>
    <row r="121" spans="1:14">
      <c r="A121" s="1"/>
      <c r="B121" s="151"/>
      <c r="C121" s="152"/>
      <c r="D121" s="153"/>
      <c r="E121" s="154"/>
      <c r="F121" s="155"/>
      <c r="G121" s="155"/>
      <c r="H121" s="155"/>
      <c r="I121" s="155"/>
      <c r="J121" s="155"/>
      <c r="K121" s="154"/>
      <c r="L121" s="154"/>
      <c r="M121" s="154"/>
      <c r="N121" s="154"/>
    </row>
    <row r="122" spans="1:14">
      <c r="A122" s="1"/>
      <c r="B122" s="151"/>
      <c r="C122" s="152"/>
      <c r="D122" s="153"/>
      <c r="E122" s="154"/>
      <c r="F122" s="155"/>
      <c r="G122" s="155"/>
      <c r="H122" s="155"/>
      <c r="I122" s="155"/>
      <c r="J122" s="155"/>
      <c r="K122" s="154"/>
      <c r="L122" s="154"/>
      <c r="M122" s="154"/>
      <c r="N122" s="154"/>
    </row>
    <row r="123" spans="1:14">
      <c r="A123" s="1"/>
      <c r="B123" s="151"/>
      <c r="C123" s="152"/>
      <c r="D123" s="153"/>
      <c r="E123" s="154"/>
      <c r="F123" s="155"/>
      <c r="G123" s="155"/>
      <c r="H123" s="155"/>
      <c r="I123" s="155"/>
      <c r="J123" s="155"/>
      <c r="K123" s="154"/>
      <c r="L123" s="154"/>
      <c r="M123" s="154"/>
      <c r="N123" s="154"/>
    </row>
    <row r="124" spans="1:14">
      <c r="A124" s="1"/>
      <c r="B124" s="151"/>
      <c r="C124" s="152"/>
      <c r="D124" s="153"/>
      <c r="E124" s="154"/>
      <c r="F124" s="155"/>
      <c r="G124" s="155"/>
      <c r="H124" s="155"/>
      <c r="I124" s="155"/>
      <c r="J124" s="155"/>
      <c r="K124" s="154"/>
      <c r="L124" s="154"/>
      <c r="M124" s="154"/>
      <c r="N124" s="154"/>
    </row>
    <row r="125" spans="1:14">
      <c r="A125" s="1"/>
      <c r="B125" s="151"/>
      <c r="C125" s="152"/>
      <c r="D125" s="153"/>
      <c r="E125" s="154"/>
      <c r="F125" s="155"/>
      <c r="G125" s="155"/>
      <c r="H125" s="155"/>
      <c r="I125" s="155"/>
      <c r="J125" s="155"/>
      <c r="K125" s="154"/>
      <c r="L125" s="154"/>
      <c r="M125" s="154"/>
      <c r="N125" s="154"/>
    </row>
    <row r="126" spans="1:14">
      <c r="A126" s="1"/>
      <c r="B126" s="151"/>
      <c r="C126" s="152"/>
      <c r="D126" s="153"/>
      <c r="E126" s="154"/>
      <c r="F126" s="155"/>
      <c r="G126" s="155"/>
      <c r="H126" s="155"/>
      <c r="I126" s="155"/>
      <c r="J126" s="155"/>
      <c r="K126" s="154"/>
      <c r="L126" s="154"/>
      <c r="M126" s="154"/>
      <c r="N126" s="154"/>
    </row>
    <row r="127" spans="1:14">
      <c r="A127" s="1"/>
      <c r="B127" s="151"/>
      <c r="C127" s="152"/>
      <c r="D127" s="153"/>
      <c r="E127" s="154"/>
      <c r="F127" s="155"/>
      <c r="G127" s="155"/>
      <c r="H127" s="155"/>
      <c r="I127" s="155"/>
      <c r="J127" s="155"/>
      <c r="K127" s="154"/>
      <c r="L127" s="154"/>
      <c r="M127" s="154"/>
      <c r="N127" s="154"/>
    </row>
    <row r="128" spans="1:14">
      <c r="A128" s="1"/>
      <c r="B128" s="151"/>
      <c r="C128" s="152"/>
      <c r="D128" s="153"/>
      <c r="E128" s="154"/>
      <c r="F128" s="155"/>
      <c r="G128" s="155"/>
      <c r="H128" s="155"/>
      <c r="I128" s="155"/>
      <c r="J128" s="155"/>
      <c r="K128" s="154"/>
      <c r="L128" s="154"/>
      <c r="M128" s="154"/>
      <c r="N128" s="154"/>
    </row>
    <row r="129" spans="1:14">
      <c r="A129" s="1"/>
      <c r="B129" s="151"/>
      <c r="C129" s="152"/>
      <c r="D129" s="153"/>
      <c r="E129" s="154"/>
      <c r="F129" s="155"/>
      <c r="G129" s="155"/>
      <c r="H129" s="155"/>
      <c r="I129" s="155"/>
      <c r="J129" s="155"/>
      <c r="K129" s="154"/>
      <c r="L129" s="154"/>
      <c r="M129" s="154"/>
      <c r="N129" s="154"/>
    </row>
    <row r="130" spans="1:14">
      <c r="A130" s="1"/>
      <c r="B130" s="151"/>
      <c r="C130" s="152"/>
      <c r="D130" s="153"/>
      <c r="E130" s="154"/>
      <c r="F130" s="155"/>
      <c r="G130" s="155"/>
      <c r="H130" s="155"/>
      <c r="I130" s="155"/>
      <c r="J130" s="155"/>
      <c r="K130" s="154"/>
      <c r="L130" s="154"/>
      <c r="M130" s="154"/>
      <c r="N130" s="154"/>
    </row>
    <row r="131" spans="1:14">
      <c r="A131" s="1"/>
      <c r="B131" s="151"/>
      <c r="C131" s="152"/>
      <c r="D131" s="153"/>
      <c r="E131" s="154"/>
      <c r="F131" s="155"/>
      <c r="G131" s="155"/>
      <c r="H131" s="155"/>
      <c r="I131" s="155"/>
      <c r="J131" s="155"/>
      <c r="K131" s="154"/>
      <c r="L131" s="154"/>
      <c r="M131" s="154"/>
      <c r="N131" s="154"/>
    </row>
    <row r="132" spans="1:14">
      <c r="A132" s="1"/>
      <c r="B132" s="151"/>
      <c r="C132" s="152"/>
      <c r="D132" s="153"/>
      <c r="E132" s="154"/>
      <c r="F132" s="155"/>
      <c r="G132" s="155"/>
      <c r="H132" s="155"/>
      <c r="I132" s="155"/>
      <c r="J132" s="155"/>
      <c r="K132" s="154"/>
      <c r="L132" s="154"/>
      <c r="M132" s="154"/>
      <c r="N132" s="154"/>
    </row>
    <row r="133" spans="1:14">
      <c r="A133" s="1"/>
      <c r="B133" s="151"/>
      <c r="C133" s="152"/>
      <c r="D133" s="153"/>
      <c r="E133" s="154"/>
      <c r="F133" s="155"/>
      <c r="G133" s="155"/>
      <c r="H133" s="155"/>
      <c r="I133" s="155"/>
      <c r="J133" s="155"/>
      <c r="K133" s="154"/>
      <c r="L133" s="154"/>
      <c r="M133" s="154"/>
      <c r="N133" s="154"/>
    </row>
    <row r="134" spans="1:14">
      <c r="A134" s="1"/>
      <c r="B134" s="151"/>
      <c r="C134" s="152"/>
      <c r="D134" s="153"/>
      <c r="E134" s="154"/>
      <c r="F134" s="155"/>
      <c r="G134" s="155"/>
      <c r="H134" s="155"/>
      <c r="I134" s="155"/>
      <c r="J134" s="155"/>
      <c r="K134" s="154"/>
      <c r="L134" s="154"/>
      <c r="M134" s="154"/>
      <c r="N134" s="154"/>
    </row>
    <row r="135" spans="1:14">
      <c r="A135" s="1"/>
      <c r="B135" s="151"/>
      <c r="C135" s="152"/>
      <c r="D135" s="153"/>
      <c r="E135" s="154"/>
      <c r="F135" s="155"/>
      <c r="G135" s="155"/>
      <c r="H135" s="155"/>
      <c r="I135" s="155"/>
      <c r="J135" s="155"/>
      <c r="K135" s="154"/>
      <c r="L135" s="154"/>
      <c r="M135" s="154"/>
      <c r="N135" s="154"/>
    </row>
    <row r="136" spans="1:14">
      <c r="A136" s="1"/>
      <c r="B136" s="151"/>
      <c r="C136" s="152"/>
      <c r="D136" s="153"/>
      <c r="E136" s="154"/>
      <c r="F136" s="155"/>
      <c r="G136" s="155"/>
      <c r="H136" s="155"/>
      <c r="I136" s="155"/>
      <c r="J136" s="155"/>
      <c r="K136" s="154"/>
      <c r="L136" s="154"/>
      <c r="M136" s="154"/>
      <c r="N136" s="154"/>
    </row>
    <row r="137" spans="1:14">
      <c r="A137" s="1"/>
      <c r="B137" s="151"/>
      <c r="C137" s="152"/>
      <c r="D137" s="153"/>
      <c r="E137" s="154"/>
      <c r="F137" s="155"/>
      <c r="G137" s="155"/>
      <c r="H137" s="155"/>
      <c r="I137" s="155"/>
      <c r="J137" s="155"/>
      <c r="K137" s="154"/>
      <c r="L137" s="154"/>
      <c r="M137" s="154"/>
      <c r="N137" s="154"/>
    </row>
    <row r="138" spans="1:14">
      <c r="A138" s="1"/>
      <c r="B138" s="151"/>
      <c r="C138" s="152"/>
      <c r="D138" s="153"/>
      <c r="E138" s="154"/>
      <c r="F138" s="155"/>
      <c r="G138" s="155"/>
      <c r="H138" s="155"/>
      <c r="I138" s="155"/>
      <c r="J138" s="155"/>
      <c r="K138" s="154"/>
      <c r="L138" s="154"/>
      <c r="M138" s="154"/>
      <c r="N138" s="154"/>
    </row>
  </sheetData>
  <autoFilter ref="A3:M107" xr:uid="{00000000-0009-0000-0000-000002000000}"/>
  <dataValidations count="2">
    <dataValidation type="list" allowBlank="1" showInputMessage="1" showErrorMessage="1" sqref="J1:J1048576" xr:uid="{42D1004F-C80D-49A3-B00D-C0D3826BCD06}">
      <formula1>"Materials, Labor"</formula1>
    </dataValidation>
    <dataValidation type="list" allowBlank="1" showInputMessage="1" showErrorMessage="1" sqref="G7:G11 G20:G22 G24:G108" xr:uid="{108B5FE8-C66B-4A7C-B900-919C83066561}">
      <formula1>"Ft' In"", Inches, NA, LF, SQ FT"</formula1>
    </dataValidation>
  </dataValidations>
  <pageMargins left="0.7" right="0.7" top="0.75" bottom="0.75" header="0.3" footer="0.3"/>
  <pageSetup scale="38" fitToHeight="0" orientation="portrait" horizont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opLeftCell="A4" workbookViewId="0">
      <selection activeCell="B14" sqref="B14"/>
    </sheetView>
  </sheetViews>
  <sheetFormatPr defaultRowHeight="14.5"/>
  <cols>
    <col min="1" max="1" width="18.1796875" customWidth="1"/>
    <col min="2" max="2" width="54" bestFit="1" customWidth="1"/>
    <col min="3" max="3" width="12.81640625" bestFit="1" customWidth="1"/>
    <col min="4" max="4" width="36.26953125" bestFit="1" customWidth="1"/>
  </cols>
  <sheetData>
    <row r="1" spans="1:4" ht="45">
      <c r="A1" s="7"/>
      <c r="C1" s="8"/>
      <c r="D1" s="9"/>
    </row>
    <row r="2" spans="1:4" ht="15.5">
      <c r="A2" s="10" t="s">
        <v>143</v>
      </c>
      <c r="B2" s="11"/>
      <c r="C2" s="12"/>
      <c r="D2" s="13" t="s">
        <v>144</v>
      </c>
    </row>
    <row r="3" spans="1:4" ht="15.5">
      <c r="A3" s="10"/>
      <c r="B3" s="11"/>
      <c r="C3" s="12"/>
      <c r="D3" s="13" t="s">
        <v>145</v>
      </c>
    </row>
    <row r="4" spans="1:4" ht="15.5">
      <c r="A4" s="10" t="s">
        <v>146</v>
      </c>
      <c r="B4" s="11"/>
      <c r="C4" s="12"/>
      <c r="D4" s="13" t="s">
        <v>147</v>
      </c>
    </row>
    <row r="5" spans="1:4" ht="15.5">
      <c r="A5" s="10" t="s">
        <v>148</v>
      </c>
      <c r="B5" s="11"/>
      <c r="C5" s="12"/>
      <c r="D5" s="13"/>
    </row>
    <row r="6" spans="1:4" ht="15.5">
      <c r="A6" s="219">
        <v>44257</v>
      </c>
      <c r="B6" s="219"/>
      <c r="C6" s="14"/>
      <c r="D6" s="15"/>
    </row>
    <row r="7" spans="1:4" ht="15.5">
      <c r="A7" s="16"/>
      <c r="B7" s="16"/>
      <c r="C7" s="14"/>
      <c r="D7" s="15"/>
    </row>
    <row r="8" spans="1:4" ht="15.5">
      <c r="A8" s="218" t="s">
        <v>149</v>
      </c>
      <c r="B8" s="218"/>
      <c r="C8" s="14"/>
      <c r="D8" s="15"/>
    </row>
    <row r="9" spans="1:4" ht="15.5">
      <c r="A9" s="7"/>
      <c r="B9" s="17"/>
      <c r="C9" s="14"/>
      <c r="D9" s="15"/>
    </row>
    <row r="10" spans="1:4" ht="15.5">
      <c r="A10" s="18">
        <v>1</v>
      </c>
      <c r="B10" s="19" t="s">
        <v>150</v>
      </c>
      <c r="C10" s="20" t="s">
        <v>151</v>
      </c>
      <c r="D10" s="21" t="s">
        <v>152</v>
      </c>
    </row>
    <row r="11" spans="1:4" ht="15.5">
      <c r="A11" s="51"/>
      <c r="B11" s="156" t="s">
        <v>46</v>
      </c>
      <c r="C11" s="24">
        <f>'Homes Summary'!I11</f>
        <v>0</v>
      </c>
      <c r="D11" s="21"/>
    </row>
    <row r="12" spans="1:4" ht="15.5">
      <c r="A12" s="22"/>
      <c r="B12" s="157" t="s">
        <v>56</v>
      </c>
      <c r="C12" s="24">
        <f>'Homes Summary'!I12</f>
        <v>0</v>
      </c>
      <c r="D12" s="25"/>
    </row>
    <row r="13" spans="1:4" ht="15.5">
      <c r="A13" s="26"/>
      <c r="B13" s="2" t="s">
        <v>77</v>
      </c>
      <c r="C13" s="27">
        <f>'Homes Summary'!I13</f>
        <v>0</v>
      </c>
      <c r="D13" s="28"/>
    </row>
    <row r="14" spans="1:4" ht="15.5">
      <c r="A14" s="26"/>
      <c r="B14" s="2" t="s">
        <v>95</v>
      </c>
      <c r="C14" s="27">
        <f>'Homes Summary'!I14</f>
        <v>0</v>
      </c>
      <c r="D14" s="29"/>
    </row>
    <row r="15" spans="1:4" ht="15.5">
      <c r="A15" s="26"/>
      <c r="B15" s="2" t="s">
        <v>118</v>
      </c>
      <c r="C15" s="27">
        <f>'Homes Summary'!I15</f>
        <v>0</v>
      </c>
      <c r="D15" s="29"/>
    </row>
    <row r="16" spans="1:4" ht="15.5">
      <c r="A16" s="26"/>
      <c r="B16" s="156" t="s">
        <v>133</v>
      </c>
      <c r="C16" s="30"/>
      <c r="D16" s="29" t="s">
        <v>153</v>
      </c>
    </row>
    <row r="17" spans="1:4" ht="16" thickBot="1">
      <c r="A17" s="26"/>
      <c r="B17" s="31" t="s">
        <v>154</v>
      </c>
      <c r="C17" s="42">
        <f>SUM(C11:C15)</f>
        <v>0</v>
      </c>
      <c r="D17" s="33"/>
    </row>
    <row r="18" spans="1:4" ht="15.5">
      <c r="A18" s="26"/>
      <c r="B18" s="36"/>
      <c r="C18" s="34"/>
      <c r="D18" s="37"/>
    </row>
    <row r="19" spans="1:4" ht="15.5">
      <c r="A19" s="18">
        <v>2</v>
      </c>
      <c r="B19" s="19" t="s">
        <v>155</v>
      </c>
      <c r="C19" s="38"/>
      <c r="D19" s="35"/>
    </row>
    <row r="20" spans="1:4" ht="15.5">
      <c r="A20" s="26"/>
      <c r="B20" s="39"/>
      <c r="C20" s="34"/>
      <c r="D20" s="35"/>
    </row>
    <row r="21" spans="1:4" ht="48" customHeight="1">
      <c r="A21" s="26"/>
      <c r="B21" s="39" t="s">
        <v>156</v>
      </c>
      <c r="C21" s="32">
        <v>0</v>
      </c>
      <c r="D21" s="29" t="s">
        <v>157</v>
      </c>
    </row>
    <row r="22" spans="1:4" ht="15.5">
      <c r="A22" s="26"/>
      <c r="B22" s="23"/>
      <c r="C22" s="40"/>
      <c r="D22" s="41"/>
    </row>
    <row r="23" spans="1:4" ht="16" thickBot="1">
      <c r="A23" s="18">
        <v>3</v>
      </c>
      <c r="B23" s="19" t="s">
        <v>158</v>
      </c>
      <c r="C23" s="42">
        <f>+C21+C17</f>
        <v>0</v>
      </c>
      <c r="D23" s="33"/>
    </row>
    <row r="24" spans="1:4" ht="15.5">
      <c r="A24" s="18"/>
      <c r="B24" s="19"/>
      <c r="C24" s="43"/>
      <c r="D24" s="44"/>
    </row>
    <row r="25" spans="1:4" ht="15.5">
      <c r="A25" s="18">
        <v>4</v>
      </c>
      <c r="B25" s="19" t="s">
        <v>159</v>
      </c>
      <c r="C25" s="45"/>
      <c r="D25" s="29"/>
    </row>
    <row r="26" spans="1:4" ht="15.5">
      <c r="A26" s="7"/>
      <c r="B26" s="23"/>
      <c r="C26" s="46"/>
      <c r="D26" s="29"/>
    </row>
    <row r="27" spans="1:4" ht="16" thickBot="1">
      <c r="A27" s="7"/>
      <c r="B27" s="31" t="s">
        <v>160</v>
      </c>
      <c r="C27" s="47">
        <f>+C23+C25</f>
        <v>0</v>
      </c>
      <c r="D27" s="48"/>
    </row>
    <row r="28" spans="1:4" ht="16" thickTop="1">
      <c r="A28" s="7"/>
      <c r="B28" s="31"/>
      <c r="C28" s="49"/>
      <c r="D28" s="50"/>
    </row>
    <row r="29" spans="1:4" ht="15.5">
      <c r="A29" s="7"/>
      <c r="B29" s="31"/>
      <c r="C29" s="49"/>
      <c r="D29" s="50"/>
    </row>
    <row r="30" spans="1:4" ht="33" customHeight="1">
      <c r="A30" s="7"/>
      <c r="B30" s="220" t="s">
        <v>161</v>
      </c>
      <c r="C30" s="221"/>
      <c r="D30" s="222"/>
    </row>
  </sheetData>
  <mergeCells count="2">
    <mergeCell ref="A6:B6"/>
    <mergeCell ref="B30:D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9"/>
  <sheetViews>
    <sheetView workbookViewId="0">
      <selection activeCell="E23" sqref="E23"/>
    </sheetView>
  </sheetViews>
  <sheetFormatPr defaultRowHeight="14.5"/>
  <cols>
    <col min="1" max="1" width="11.26953125" customWidth="1"/>
    <col min="2" max="2" width="34.26953125" bestFit="1" customWidth="1"/>
    <col min="3" max="3" width="12.81640625" bestFit="1" customWidth="1"/>
    <col min="4" max="7" width="12.26953125" bestFit="1" customWidth="1"/>
    <col min="9" max="9" width="10.26953125" bestFit="1" customWidth="1"/>
  </cols>
  <sheetData>
    <row r="1" spans="1:9" ht="45">
      <c r="A1" s="7"/>
      <c r="C1" s="8"/>
      <c r="D1" s="9"/>
    </row>
    <row r="2" spans="1:9" ht="15.5">
      <c r="A2" s="10" t="s">
        <v>143</v>
      </c>
      <c r="B2" s="13"/>
      <c r="C2" s="12"/>
      <c r="D2" s="13"/>
    </row>
    <row r="3" spans="1:9" ht="15.5">
      <c r="A3" s="10"/>
      <c r="B3" s="13"/>
      <c r="C3" s="12"/>
      <c r="D3" s="13"/>
    </row>
    <row r="4" spans="1:9" ht="15.5">
      <c r="A4" s="10" t="s">
        <v>146</v>
      </c>
      <c r="B4" s="13"/>
      <c r="C4" s="12"/>
      <c r="D4" s="13"/>
    </row>
    <row r="5" spans="1:9" ht="15.5">
      <c r="A5" s="10" t="s">
        <v>148</v>
      </c>
      <c r="B5" s="11"/>
      <c r="C5" s="12"/>
      <c r="D5" s="13"/>
    </row>
    <row r="6" spans="1:9" ht="15.5">
      <c r="A6" s="219">
        <v>44257</v>
      </c>
      <c r="B6" s="219"/>
      <c r="C6" s="14"/>
      <c r="D6" s="15"/>
    </row>
    <row r="7" spans="1:9" ht="15.5">
      <c r="A7" s="16"/>
      <c r="B7" s="16"/>
      <c r="C7" s="14"/>
      <c r="D7" s="15"/>
    </row>
    <row r="8" spans="1:9" ht="16" thickBot="1">
      <c r="A8" s="223" t="s">
        <v>162</v>
      </c>
      <c r="B8" s="223"/>
      <c r="C8" s="14"/>
      <c r="D8" s="15"/>
    </row>
    <row r="9" spans="1:9" ht="15.5">
      <c r="A9" s="7"/>
      <c r="B9" s="17"/>
      <c r="C9" s="14" t="s">
        <v>163</v>
      </c>
      <c r="D9" s="14" t="s">
        <v>164</v>
      </c>
      <c r="E9" s="14" t="s">
        <v>165</v>
      </c>
      <c r="F9" s="14" t="s">
        <v>166</v>
      </c>
      <c r="G9" s="14" t="s">
        <v>167</v>
      </c>
      <c r="I9" s="59" t="s">
        <v>168</v>
      </c>
    </row>
    <row r="10" spans="1:9" ht="15.5">
      <c r="A10" s="18"/>
      <c r="B10" s="19" t="s">
        <v>169</v>
      </c>
      <c r="C10" s="20" t="s">
        <v>151</v>
      </c>
      <c r="D10" s="20" t="s">
        <v>151</v>
      </c>
      <c r="E10" s="20" t="s">
        <v>151</v>
      </c>
      <c r="F10" s="20" t="s">
        <v>151</v>
      </c>
      <c r="G10" s="20" t="s">
        <v>151</v>
      </c>
      <c r="I10" s="60"/>
    </row>
    <row r="11" spans="1:9" ht="15.5">
      <c r="A11" s="51"/>
      <c r="B11" s="156" t="s">
        <v>46</v>
      </c>
      <c r="C11" s="24">
        <f>SUM('Scope - House _3050_52'!I21:I26)</f>
        <v>0</v>
      </c>
      <c r="D11" s="24"/>
      <c r="E11" s="24"/>
      <c r="F11" s="24"/>
      <c r="G11" s="24"/>
      <c r="I11" s="61">
        <f>SUM(C11:G11)</f>
        <v>0</v>
      </c>
    </row>
    <row r="12" spans="1:9" ht="15.5">
      <c r="A12" s="22"/>
      <c r="B12" s="157" t="s">
        <v>56</v>
      </c>
      <c r="C12" s="24">
        <f>SUM('Scope - House _3050_52'!I30:I46)</f>
        <v>0</v>
      </c>
      <c r="D12" s="24"/>
      <c r="E12" s="24"/>
      <c r="F12" s="24"/>
      <c r="G12" s="24"/>
      <c r="I12" s="61">
        <f>SUM(C12:G12)</f>
        <v>0</v>
      </c>
    </row>
    <row r="13" spans="1:9" ht="15.5">
      <c r="A13" s="26"/>
      <c r="B13" s="2" t="s">
        <v>77</v>
      </c>
      <c r="C13" s="27">
        <f>SUM('Scope - House _3050_52'!I48:I68)</f>
        <v>0</v>
      </c>
      <c r="D13" s="27"/>
      <c r="E13" s="27"/>
      <c r="F13" s="27"/>
      <c r="G13" s="27"/>
      <c r="I13" s="62">
        <f>SUM(C13:G13)</f>
        <v>0</v>
      </c>
    </row>
    <row r="14" spans="1:9" ht="15.5">
      <c r="A14" s="26"/>
      <c r="B14" s="2" t="s">
        <v>95</v>
      </c>
      <c r="C14" s="27">
        <f>SUM('Scope - House _3050_52'!I70:I90)</f>
        <v>0</v>
      </c>
      <c r="D14" s="27"/>
      <c r="E14" s="27"/>
      <c r="F14" s="27"/>
      <c r="G14" s="27"/>
      <c r="I14" s="62">
        <f>SUM(C14:G14)</f>
        <v>0</v>
      </c>
    </row>
    <row r="15" spans="1:9" ht="15.5">
      <c r="A15" s="26"/>
      <c r="B15" s="2" t="s">
        <v>118</v>
      </c>
      <c r="C15" s="27">
        <f>SUM('Scope - House _3050_52'!I92:I100)</f>
        <v>0</v>
      </c>
      <c r="D15" s="27"/>
      <c r="E15" s="27"/>
      <c r="F15" s="27"/>
      <c r="G15" s="27"/>
      <c r="I15" s="62">
        <f>SUM(C15:G15)</f>
        <v>0</v>
      </c>
    </row>
    <row r="16" spans="1:9" ht="15.5">
      <c r="A16" s="26"/>
      <c r="B16" s="156" t="s">
        <v>133</v>
      </c>
      <c r="C16" s="30" t="s">
        <v>170</v>
      </c>
      <c r="D16" s="30" t="s">
        <v>170</v>
      </c>
      <c r="E16" s="30" t="s">
        <v>170</v>
      </c>
      <c r="F16" s="30" t="s">
        <v>170</v>
      </c>
      <c r="G16" s="30" t="s">
        <v>170</v>
      </c>
      <c r="I16" s="63" t="s">
        <v>170</v>
      </c>
    </row>
    <row r="17" spans="1:9" ht="16" thickBot="1">
      <c r="A17" s="26"/>
      <c r="B17" s="31" t="s">
        <v>154</v>
      </c>
      <c r="C17" s="32">
        <f>SUM(C11:C15)</f>
        <v>0</v>
      </c>
      <c r="D17" s="32">
        <f>SUM(D11:D15)</f>
        <v>0</v>
      </c>
      <c r="E17" s="32">
        <f>SUM(E11:E15)</f>
        <v>0</v>
      </c>
      <c r="F17" s="32">
        <f>SUM(F11:F15)</f>
        <v>0</v>
      </c>
      <c r="G17" s="32">
        <f>SUM(G11:G15)</f>
        <v>0</v>
      </c>
      <c r="I17" s="64">
        <f>SUM(C17:G17)</f>
        <v>0</v>
      </c>
    </row>
    <row r="18" spans="1:9" ht="15.5">
      <c r="A18" s="26"/>
      <c r="B18" s="23"/>
      <c r="C18" s="34"/>
      <c r="D18" s="35"/>
    </row>
    <row r="19" spans="1:9" ht="15.5">
      <c r="A19" s="26"/>
      <c r="B19" s="36"/>
      <c r="C19" s="34"/>
      <c r="D19" s="35"/>
    </row>
  </sheetData>
  <mergeCells count="2">
    <mergeCell ref="A6:B6"/>
    <mergeCell ref="A8:B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9637F-D44F-439C-9FCD-14FF13822D11}">
  <sheetPr>
    <outlinePr summaryBelow="0"/>
  </sheetPr>
  <dimension ref="A1:P138"/>
  <sheetViews>
    <sheetView zoomScale="90" zoomScaleNormal="90" workbookViewId="0">
      <pane ySplit="1335" topLeftCell="A27" activePane="bottomLeft"/>
      <selection activeCell="O44" sqref="O44"/>
      <selection pane="bottomLeft" activeCell="H31" sqref="H31"/>
    </sheetView>
  </sheetViews>
  <sheetFormatPr defaultRowHeight="14.5" outlineLevelRow="1"/>
  <cols>
    <col min="1" max="1" width="42.54296875" customWidth="1"/>
    <col min="2" max="2" width="18.1796875" customWidth="1"/>
    <col min="3" max="4" width="14.54296875" customWidth="1"/>
    <col min="5" max="5" width="15.81640625" customWidth="1"/>
    <col min="6" max="6" width="12.453125" customWidth="1"/>
    <col min="7" max="7" width="23.26953125" customWidth="1"/>
    <col min="8" max="8" width="23.453125" customWidth="1"/>
    <col min="9" max="9" width="16.7265625" customWidth="1"/>
    <col min="10" max="10" width="23.26953125" customWidth="1"/>
    <col min="11" max="11" width="26.54296875" customWidth="1"/>
    <col min="14" max="14" width="9.1796875" customWidth="1"/>
  </cols>
  <sheetData>
    <row r="1" spans="1:14">
      <c r="A1" s="137"/>
    </row>
    <row r="2" spans="1:14" ht="30" customHeight="1">
      <c r="A2" s="65"/>
    </row>
    <row r="3" spans="1:14" s="3" customFormat="1">
      <c r="A3" s="52" t="s">
        <v>1</v>
      </c>
      <c r="B3" s="52" t="s">
        <v>3</v>
      </c>
      <c r="C3" s="52" t="s">
        <v>7</v>
      </c>
      <c r="D3" s="52" t="s">
        <v>171</v>
      </c>
      <c r="E3" s="52" t="s">
        <v>13</v>
      </c>
      <c r="N3" s="3" t="s">
        <v>14</v>
      </c>
    </row>
    <row r="4" spans="1:14" s="3" customFormat="1">
      <c r="A4" s="138" t="s">
        <v>15</v>
      </c>
      <c r="B4" s="53" t="s">
        <v>172</v>
      </c>
      <c r="C4" s="53" t="s">
        <v>173</v>
      </c>
      <c r="D4" s="53"/>
      <c r="E4" s="53"/>
      <c r="N4" s="3" t="s">
        <v>16</v>
      </c>
    </row>
    <row r="5" spans="1:14" s="3" customFormat="1" ht="26.5" outlineLevel="1">
      <c r="A5" s="54" t="s">
        <v>17</v>
      </c>
      <c r="B5" s="102" cm="1">
        <f t="array" aca="1" ref="B5" ca="1">SUMPRODUCT(COUNTIF(INDIRECT("'"&amp;$N$3:$N$18&amp;"'!D5"),"Y"))</f>
        <v>0</v>
      </c>
      <c r="C5" s="102">
        <f>SUM(Start:End!H5)</f>
        <v>0</v>
      </c>
      <c r="D5" s="102" cm="1">
        <f t="array" aca="1" ref="D5" ca="1">SUMPRODUCT(COUNTIF(INDIRECT("'"&amp;$N$3:$N$16&amp;"'!D5"),"TBD"))</f>
        <v>0</v>
      </c>
      <c r="E5" s="52"/>
      <c r="N5" s="3" t="s">
        <v>20</v>
      </c>
    </row>
    <row r="6" spans="1:14" s="3" customFormat="1">
      <c r="A6" s="138" t="s">
        <v>21</v>
      </c>
      <c r="B6" s="53"/>
      <c r="C6" s="53"/>
      <c r="D6" s="53"/>
      <c r="E6" s="53"/>
      <c r="N6" s="3" t="s">
        <v>22</v>
      </c>
    </row>
    <row r="7" spans="1:14" s="3" customFormat="1" outlineLevel="1">
      <c r="A7" s="54" t="s">
        <v>23</v>
      </c>
      <c r="B7" s="102" cm="1">
        <f t="array" aca="1" ref="B7" ca="1">SUMPRODUCT(COUNTIF(INDIRECT("'"&amp;$N$3:$N$18&amp;"'!D7"),"Y"))</f>
        <v>0</v>
      </c>
      <c r="C7" s="102">
        <f>SUM(Start:End!H7)</f>
        <v>0</v>
      </c>
      <c r="D7" s="102" cm="1">
        <f t="array" aca="1" ref="D7" ca="1">SUMPRODUCT(COUNTIF(INDIRECT("'"&amp;$N$3:$N$16&amp;"'!D7"),"TBD"))</f>
        <v>0</v>
      </c>
      <c r="E7" s="52"/>
      <c r="N7" s="3" t="s">
        <v>25</v>
      </c>
    </row>
    <row r="8" spans="1:14" s="3" customFormat="1" outlineLevel="1">
      <c r="A8" s="57" t="s">
        <v>26</v>
      </c>
      <c r="B8" s="102" cm="1">
        <f t="array" aca="1" ref="B8" ca="1">SUMPRODUCT(COUNTIF(INDIRECT("'"&amp;$N$3:$N$18&amp;"'!D8"),"Y"))</f>
        <v>0</v>
      </c>
      <c r="C8" s="102">
        <f>SUM(Start:End!H8)</f>
        <v>0</v>
      </c>
      <c r="D8" s="52" cm="1">
        <f t="array" aca="1" ref="D8" ca="1">SUMPRODUCT(COUNTIF(INDIRECT("'"&amp;$N$3:$N$16&amp;"'!D8"),"TBD"))</f>
        <v>5</v>
      </c>
      <c r="E8" s="52"/>
      <c r="N8" s="3" t="s">
        <v>27</v>
      </c>
    </row>
    <row r="9" spans="1:14" s="3" customFormat="1" outlineLevel="1">
      <c r="A9" s="85" t="s">
        <v>28</v>
      </c>
      <c r="B9" s="52" cm="1">
        <f t="array" aca="1" ref="B9" ca="1">SUMPRODUCT(COUNTIF(INDIRECT("'"&amp;$N$3:$N$18&amp;"'!D9"),"Y"))</f>
        <v>5</v>
      </c>
      <c r="C9" s="52">
        <f>SUM(Start:End!H9)</f>
        <v>1</v>
      </c>
      <c r="D9" s="52" cm="1">
        <f t="array" aca="1" ref="D9" ca="1">SUMPRODUCT(COUNTIF(INDIRECT("'"&amp;$N$3:$N$16&amp;"'!D9"),"TBD"))</f>
        <v>5</v>
      </c>
      <c r="E9" s="52"/>
      <c r="F9" s="3" t="s">
        <v>174</v>
      </c>
      <c r="N9" s="3" t="s">
        <v>29</v>
      </c>
    </row>
    <row r="10" spans="1:14" s="3" customFormat="1" outlineLevel="1">
      <c r="A10" s="57" t="s">
        <v>26</v>
      </c>
      <c r="B10" s="102" cm="1">
        <f t="array" aca="1" ref="B10" ca="1">SUMPRODUCT(COUNTIF(INDIRECT("'"&amp;$N$3:$N$18&amp;"'!D10"),"Y"))</f>
        <v>0</v>
      </c>
      <c r="C10" s="102">
        <f>SUM(Start:End!H10)</f>
        <v>0</v>
      </c>
      <c r="D10" s="102" cm="1">
        <f t="array" aca="1" ref="D10" ca="1">SUMPRODUCT(COUNTIF(INDIRECT("'"&amp;$N$3:$N$16&amp;"'!D10"),"TBD"))</f>
        <v>0</v>
      </c>
      <c r="E10" s="52"/>
      <c r="N10" s="3" t="s">
        <v>30</v>
      </c>
    </row>
    <row r="11" spans="1:14" s="3" customFormat="1" outlineLevel="1">
      <c r="A11" s="54" t="s">
        <v>31</v>
      </c>
      <c r="B11" s="102" cm="1">
        <f t="array" aca="1" ref="B11" ca="1">SUMPRODUCT(COUNTIF(INDIRECT("'"&amp;$N$3:$N$18&amp;"'!D11"),"Y"))</f>
        <v>0</v>
      </c>
      <c r="C11" s="102">
        <f>SUM(Start:End!H11)</f>
        <v>0</v>
      </c>
      <c r="D11" s="52" cm="1">
        <f t="array" aca="1" ref="D11" ca="1">SUMPRODUCT(COUNTIF(INDIRECT("'"&amp;$N$3:$N$16&amp;"'!D11"),"TBD"))</f>
        <v>13</v>
      </c>
      <c r="E11" s="52"/>
      <c r="N11" s="3" t="s">
        <v>34</v>
      </c>
    </row>
    <row r="12" spans="1:14" s="3" customFormat="1">
      <c r="A12" s="138" t="s">
        <v>35</v>
      </c>
      <c r="B12" s="53"/>
      <c r="C12" s="53"/>
      <c r="D12" s="53"/>
      <c r="E12" s="53"/>
      <c r="N12" s="3" t="s">
        <v>36</v>
      </c>
    </row>
    <row r="13" spans="1:14" s="3" customFormat="1" outlineLevel="1">
      <c r="A13" s="69" t="s">
        <v>37</v>
      </c>
      <c r="B13" s="52" cm="1">
        <f t="array" aca="1" ref="B13" ca="1">SUMPRODUCT(COUNTIF(INDIRECT("'"&amp;$N$3:$N$18&amp;"'!D13"),"Y"))</f>
        <v>1</v>
      </c>
      <c r="C13" s="102">
        <f>SUM(Start:End!H13)</f>
        <v>0</v>
      </c>
      <c r="D13" s="102" cm="1">
        <f t="array" aca="1" ref="D13" ca="1">SUMPRODUCT(COUNTIF(INDIRECT("'"&amp;$N$3:$N$16&amp;"'!D13"),"TBD"))</f>
        <v>0</v>
      </c>
      <c r="E13" s="52"/>
      <c r="N13" s="3" t="s">
        <v>39</v>
      </c>
    </row>
    <row r="14" spans="1:14" s="3" customFormat="1" outlineLevel="1">
      <c r="A14" s="70" t="s">
        <v>18</v>
      </c>
      <c r="B14" s="102" cm="1">
        <f t="array" aca="1" ref="B14" ca="1">SUMPRODUCT(COUNTIF(INDIRECT("'"&amp;$N$3:$N$18&amp;"'!D14"),"Y"))</f>
        <v>0</v>
      </c>
      <c r="C14" s="102">
        <f>SUM(Start:End!H14)</f>
        <v>0</v>
      </c>
      <c r="D14" s="102" cm="1">
        <f t="array" aca="1" ref="D14" ca="1">SUMPRODUCT(COUNTIF(INDIRECT("'"&amp;$N$3:$N$16&amp;"'!D14"),"TBD"))</f>
        <v>0</v>
      </c>
      <c r="E14" s="52"/>
      <c r="N14" s="3" t="s">
        <v>40</v>
      </c>
    </row>
    <row r="15" spans="1:14" s="3" customFormat="1" outlineLevel="1">
      <c r="A15" s="69" t="s">
        <v>41</v>
      </c>
      <c r="B15" s="52" cm="1">
        <f t="array" aca="1" ref="B15" ca="1">SUMPRODUCT(COUNTIF(INDIRECT("'"&amp;$N$3:$N$18&amp;"'!D15"),"Y"))</f>
        <v>1</v>
      </c>
      <c r="C15" s="102">
        <f>SUM(Start:End!H15)</f>
        <v>0</v>
      </c>
      <c r="D15" s="102" cm="1">
        <f t="array" aca="1" ref="D15" ca="1">SUMPRODUCT(COUNTIF(INDIRECT("'"&amp;$N$3:$N$16&amp;"'!D15"),"TBD"))</f>
        <v>0</v>
      </c>
      <c r="E15" s="52"/>
      <c r="N15" s="3" t="s">
        <v>42</v>
      </c>
    </row>
    <row r="16" spans="1:14" s="3" customFormat="1" outlineLevel="1">
      <c r="A16" s="70" t="s">
        <v>18</v>
      </c>
      <c r="B16" s="102" cm="1">
        <f t="array" aca="1" ref="B16" ca="1">SUMPRODUCT(COUNTIF(INDIRECT("'"&amp;$N$3:$N$18&amp;"'!D16"),"Y"))</f>
        <v>0</v>
      </c>
      <c r="C16" s="102">
        <f>SUM(Start:End!H16)</f>
        <v>0</v>
      </c>
      <c r="D16" s="102" cm="1">
        <f t="array" aca="1" ref="D16" ca="1">SUMPRODUCT(COUNTIF(INDIRECT("'"&amp;$N$3:$N$16&amp;"'!D16"),"TBD"))</f>
        <v>0</v>
      </c>
      <c r="E16" s="52"/>
      <c r="N16" s="3" t="s">
        <v>43</v>
      </c>
    </row>
    <row r="17" spans="1:14" s="3" customFormat="1">
      <c r="A17" s="138" t="s">
        <v>44</v>
      </c>
      <c r="B17" s="141"/>
      <c r="C17" s="142"/>
      <c r="D17" s="141"/>
      <c r="E17" s="53"/>
      <c r="N17" s="3" t="s">
        <v>175</v>
      </c>
    </row>
    <row r="18" spans="1:14" s="3" customFormat="1" outlineLevel="1">
      <c r="A18" s="69" t="s">
        <v>45</v>
      </c>
      <c r="B18" s="102" cm="1">
        <f t="array" aca="1" ref="B18" ca="1">SUMPRODUCT(COUNTIF(INDIRECT("'"&amp;$N$3:$N$18&amp;"'!D18"),"Y"))</f>
        <v>1</v>
      </c>
      <c r="C18" s="102">
        <f>SUM(Start:End!H18)</f>
        <v>0</v>
      </c>
      <c r="D18" s="102" cm="1">
        <f t="array" aca="1" ref="D18" ca="1">SUMPRODUCT(COUNTIF(INDIRECT("'"&amp;$N$3:$N$16&amp;"'!D18"),"TBD"))</f>
        <v>0</v>
      </c>
      <c r="E18" s="52"/>
      <c r="N18" s="3" t="s">
        <v>176</v>
      </c>
    </row>
    <row r="19" spans="1:14" s="3" customFormat="1" outlineLevel="1">
      <c r="A19" s="70" t="s">
        <v>18</v>
      </c>
      <c r="B19" s="102" cm="1">
        <f t="array" aca="1" ref="B19" ca="1">SUMPRODUCT(COUNTIF(INDIRECT("'"&amp;$N$3:$N$18&amp;"'!D19"),"Y"))</f>
        <v>1</v>
      </c>
      <c r="C19" s="102">
        <f>SUM(Start:End!H19)</f>
        <v>0</v>
      </c>
      <c r="D19" s="102" cm="1">
        <f t="array" aca="1" ref="D19" ca="1">SUMPRODUCT(COUNTIF(INDIRECT("'"&amp;$N$3:$N$16&amp;"'!D19"),"TBD"))</f>
        <v>0</v>
      </c>
      <c r="E19" s="52"/>
    </row>
    <row r="20" spans="1:14" s="3" customFormat="1">
      <c r="A20" s="138" t="s">
        <v>46</v>
      </c>
      <c r="B20" s="141"/>
      <c r="C20" s="142"/>
      <c r="D20" s="141"/>
      <c r="E20" s="53"/>
    </row>
    <row r="21" spans="1:14" s="3" customFormat="1" ht="64.5" customHeight="1" outlineLevel="1">
      <c r="A21" s="54" t="s">
        <v>47</v>
      </c>
      <c r="B21" s="52" cm="1">
        <f t="array" aca="1" ref="B21" ca="1">SUMPRODUCT(COUNTIF(INDIRECT("'"&amp;$N$3:$N$18&amp;"'!D21"),"Y"))</f>
        <v>15</v>
      </c>
      <c r="C21" s="52">
        <f>SUM(Start:End!H21)</f>
        <v>616</v>
      </c>
      <c r="D21" s="52" cm="1">
        <f t="array" aca="1" ref="D21" ca="1">SUMPRODUCT(COUNTIF(INDIRECT("'"&amp;$N$3:$N$16&amp;"'!D21"),"TBD"))</f>
        <v>1</v>
      </c>
      <c r="E21" s="100" t="s">
        <v>49</v>
      </c>
    </row>
    <row r="22" spans="1:14" s="3" customFormat="1" outlineLevel="1">
      <c r="A22" s="57" t="s">
        <v>50</v>
      </c>
      <c r="B22" s="52" cm="1">
        <f t="array" aca="1" ref="B22" ca="1">SUMPRODUCT(COUNTIF(INDIRECT("'"&amp;$N$3:$N$18&amp;"'!D22"),"Y"))</f>
        <v>15</v>
      </c>
      <c r="C22" s="52"/>
      <c r="D22" s="102" cm="1">
        <f t="array" aca="1" ref="D22" ca="1">SUMPRODUCT(COUNTIF(INDIRECT("'"&amp;$N$3:$N$16&amp;"'!D22"),"TBD"))</f>
        <v>0</v>
      </c>
      <c r="E22" s="52"/>
    </row>
    <row r="23" spans="1:14" s="3" customFormat="1" outlineLevel="1">
      <c r="A23" s="54" t="s">
        <v>51</v>
      </c>
      <c r="B23" s="52" cm="1">
        <f t="array" aca="1" ref="B23" ca="1">SUMPRODUCT(COUNTIF(INDIRECT("'"&amp;$N$3:$N$18&amp;"'!D23"),"Y"))</f>
        <v>11</v>
      </c>
      <c r="C23" s="52">
        <f>SUM(Start:End!H23)</f>
        <v>612</v>
      </c>
      <c r="D23" s="102" cm="1">
        <f t="array" aca="1" ref="D23" ca="1">SUMPRODUCT(COUNTIF(INDIRECT("'"&amp;$N$3:$N$16&amp;"'!D23"),"TBD"))</f>
        <v>0</v>
      </c>
      <c r="E23" s="100" t="s">
        <v>49</v>
      </c>
    </row>
    <row r="24" spans="1:14" s="3" customFormat="1" outlineLevel="1">
      <c r="A24" s="57" t="s">
        <v>50</v>
      </c>
      <c r="B24" s="52" cm="1">
        <f t="array" aca="1" ref="B24" ca="1">SUMPRODUCT(COUNTIF(INDIRECT("'"&amp;$N$3:$N$18&amp;"'!D24"),"Y"))</f>
        <v>9</v>
      </c>
      <c r="C24" s="52"/>
      <c r="D24" s="52" cm="1">
        <f t="array" aca="1" ref="D24" ca="1">SUMPRODUCT(COUNTIF(INDIRECT("'"&amp;$N$3:$N$16&amp;"'!D24"),"TBD"))</f>
        <v>2</v>
      </c>
      <c r="E24" s="52"/>
    </row>
    <row r="25" spans="1:14" s="3" customFormat="1" outlineLevel="1">
      <c r="A25" s="54" t="s">
        <v>54</v>
      </c>
      <c r="B25" s="52" cm="1">
        <f t="array" aca="1" ref="B25" ca="1">SUMPRODUCT(COUNTIF(INDIRECT("'"&amp;$N$3:$N$18&amp;"'!D25"),"Y"))</f>
        <v>5</v>
      </c>
      <c r="C25" s="52"/>
      <c r="D25" s="52" cm="1">
        <f t="array" aca="1" ref="D25" ca="1">SUMPRODUCT(COUNTIF(INDIRECT("'"&amp;$N$3:$N$16&amp;"'!D25"),"TBD"))</f>
        <v>9</v>
      </c>
      <c r="E25" s="100" t="s">
        <v>49</v>
      </c>
    </row>
    <row r="26" spans="1:14" s="3" customFormat="1" outlineLevel="1">
      <c r="A26" s="57" t="s">
        <v>50</v>
      </c>
      <c r="B26" s="102" cm="1">
        <f t="array" aca="1" ref="B26" ca="1">SUMPRODUCT(COUNTIF(INDIRECT("'"&amp;$N$3:$N$18&amp;"'!D26"),"Y"))</f>
        <v>2</v>
      </c>
      <c r="C26" s="102"/>
      <c r="D26" s="102" cm="1">
        <f t="array" aca="1" ref="D26" ca="1">SUMPRODUCT(COUNTIF(INDIRECT("'"&amp;$N$3:$N$16&amp;"'!D26"),"TBD"))</f>
        <v>0</v>
      </c>
      <c r="E26" s="52"/>
    </row>
    <row r="27" spans="1:14" s="3" customFormat="1" outlineLevel="1">
      <c r="A27" s="54" t="s">
        <v>55</v>
      </c>
      <c r="B27" s="52" cm="1">
        <f t="array" aca="1" ref="B27" ca="1">SUMPRODUCT(COUNTIF(INDIRECT("'"&amp;$N$3:$N$18&amp;"'!D27"),"Y"))</f>
        <v>9</v>
      </c>
      <c r="C27" s="52">
        <f>SUM(Start:End!H27)</f>
        <v>9</v>
      </c>
      <c r="D27" s="52" cm="1">
        <f t="array" aca="1" ref="D27" ca="1">SUMPRODUCT(COUNTIF(INDIRECT("'"&amp;$N$3:$N$16&amp;"'!D27"),"TBD"))</f>
        <v>1</v>
      </c>
      <c r="E27" s="52"/>
    </row>
    <row r="28" spans="1:14" s="3" customFormat="1" ht="15" outlineLevel="1" thickBot="1">
      <c r="A28" s="57" t="s">
        <v>50</v>
      </c>
      <c r="B28" s="102" cm="1">
        <f t="array" aca="1" ref="B28" ca="1">SUMPRODUCT(COUNTIF(INDIRECT("'"&amp;$N$3:$N$18&amp;"'!D28"),"Y"))</f>
        <v>0</v>
      </c>
      <c r="C28" s="102">
        <f>SUM(Start:End!H28)</f>
        <v>0</v>
      </c>
      <c r="D28" s="102" cm="1">
        <f t="array" aca="1" ref="D28" ca="1">SUMPRODUCT(COUNTIF(INDIRECT("'"&amp;$N$3:$N$16&amp;"'!D28"),"TBD"))</f>
        <v>0</v>
      </c>
      <c r="E28" s="52"/>
    </row>
    <row r="29" spans="1:14">
      <c r="A29" s="55" t="s">
        <v>56</v>
      </c>
      <c r="B29" s="141"/>
      <c r="C29" s="142"/>
      <c r="D29" s="141"/>
      <c r="E29" s="143"/>
      <c r="G29" s="117"/>
      <c r="H29" s="105" t="s">
        <v>177</v>
      </c>
      <c r="I29" s="105" t="s">
        <v>178</v>
      </c>
      <c r="J29" s="106" t="s">
        <v>179</v>
      </c>
    </row>
    <row r="30" spans="1:14" outlineLevel="1">
      <c r="A30" s="54" t="s">
        <v>180</v>
      </c>
      <c r="B30" s="101" cm="1">
        <f t="array" aca="1" ref="B30" ca="1">SUMPRODUCT(COUNTIF(INDIRECT("'"&amp;$N$3:$N$18&amp;"'!D30"),"Y"))</f>
        <v>16</v>
      </c>
      <c r="C30" s="101">
        <f>SUM(Start:End!H30)</f>
        <v>28</v>
      </c>
      <c r="D30" s="101" cm="1">
        <f t="array" aca="1" ref="D30" ca="1">SUMPRODUCT(COUNTIF(INDIRECT("'"&amp;$N$3:$N$16&amp;"'!D30"),"TBD"))</f>
        <v>0</v>
      </c>
      <c r="E30" s="100" t="s">
        <v>49</v>
      </c>
      <c r="G30" s="158" t="s">
        <v>181</v>
      </c>
      <c r="H30" s="108" cm="1">
        <f t="array" aca="1" ref="H30" ca="1">SUMPRODUCT(COUNTIF(INDIRECT("'"&amp;$N$3:$N$18&amp;"'!E30"),G30))</f>
        <v>7</v>
      </c>
      <c r="I30" s="108">
        <v>12</v>
      </c>
      <c r="J30" s="109">
        <v>3</v>
      </c>
    </row>
    <row r="31" spans="1:14" outlineLevel="1">
      <c r="A31" s="57" t="s">
        <v>59</v>
      </c>
      <c r="B31" s="52" cm="1">
        <f t="array" aca="1" ref="B31" ca="1">SUMPRODUCT(COUNTIF(INDIRECT("'"&amp;$N$3:$N$18&amp;"'!D31"),"Y"))</f>
        <v>9</v>
      </c>
      <c r="C31" s="52">
        <f>SUM(Start:End!H31)</f>
        <v>11</v>
      </c>
      <c r="D31" s="102" cm="1">
        <f t="array" aca="1" ref="D31" ca="1">SUMPRODUCT(COUNTIF(INDIRECT("'"&amp;$N$3:$N$16&amp;"'!D31"),"TBD"))</f>
        <v>0</v>
      </c>
      <c r="E31" s="72"/>
      <c r="G31" s="107" t="s">
        <v>182</v>
      </c>
      <c r="H31" s="108" cm="1">
        <f t="array" aca="1" ref="H31" ca="1">SUMPRODUCT(COUNTIF(INDIRECT("'"&amp;$N$3:$N$18&amp;"'!E30"),G31))</f>
        <v>8</v>
      </c>
      <c r="I31" s="108">
        <v>3</v>
      </c>
      <c r="J31" s="109">
        <v>8</v>
      </c>
    </row>
    <row r="32" spans="1:14" outlineLevel="1">
      <c r="A32" s="57" t="s">
        <v>61</v>
      </c>
      <c r="B32" s="52" cm="1">
        <f t="array" aca="1" ref="B32" ca="1">SUMPRODUCT(COUNTIF(INDIRECT("'"&amp;$N$3:$N$18&amp;"'!D32"),"Y"))</f>
        <v>12</v>
      </c>
      <c r="C32" s="52">
        <f>SUM(Start:End!H32)</f>
        <v>6</v>
      </c>
      <c r="D32" s="102" cm="1">
        <f t="array" aca="1" ref="D32" ca="1">SUMPRODUCT(COUNTIF(INDIRECT("'"&amp;$N$3:$N$16&amp;"'!D32"),"TBD"))</f>
        <v>0</v>
      </c>
      <c r="E32" s="72"/>
      <c r="G32" s="107" t="s">
        <v>183</v>
      </c>
      <c r="H32" s="108">
        <v>1</v>
      </c>
      <c r="I32" s="108"/>
      <c r="J32" s="109">
        <v>1</v>
      </c>
    </row>
    <row r="33" spans="1:15" ht="15" outlineLevel="1" thickBot="1">
      <c r="A33" s="57" t="s">
        <v>63</v>
      </c>
      <c r="B33" s="52" cm="1">
        <f t="array" aca="1" ref="B33" ca="1">SUMPRODUCT(COUNTIF(INDIRECT("'"&amp;$N$3:$N$18&amp;"'!D33"),"Y"))</f>
        <v>12</v>
      </c>
      <c r="C33" s="52">
        <f>SUM(Start:End!H33)</f>
        <v>5</v>
      </c>
      <c r="D33" s="102" cm="1">
        <f t="array" aca="1" ref="D33" ca="1">SUMPRODUCT(COUNTIF(INDIRECT("'"&amp;$N$3:$N$16&amp;"'!D33"),"TBD"))</f>
        <v>0</v>
      </c>
      <c r="E33" s="72"/>
      <c r="G33" s="110" t="s">
        <v>184</v>
      </c>
      <c r="H33" s="111">
        <v>1</v>
      </c>
      <c r="I33" s="111">
        <v>1</v>
      </c>
      <c r="J33" s="112"/>
    </row>
    <row r="34" spans="1:15" outlineLevel="1">
      <c r="A34" s="57" t="s">
        <v>64</v>
      </c>
      <c r="B34" s="52" cm="1">
        <f t="array" aca="1" ref="B34" ca="1">SUMPRODUCT(COUNTIF(INDIRECT("'"&amp;$N$3:$N$18&amp;"'!D34"),"Y"))</f>
        <v>14</v>
      </c>
      <c r="C34" s="102">
        <f>SUM(Start:End!H34)</f>
        <v>0</v>
      </c>
      <c r="D34" s="102" cm="1">
        <f t="array" aca="1" ref="D34" ca="1">SUMPRODUCT(COUNTIF(INDIRECT("'"&amp;$N$3:$N$16&amp;"'!D34"),"TBD"))</f>
        <v>0</v>
      </c>
      <c r="E34" s="72"/>
      <c r="G34" s="126" t="s">
        <v>185</v>
      </c>
      <c r="H34" s="114">
        <v>2</v>
      </c>
    </row>
    <row r="35" spans="1:15" ht="15" outlineLevel="1" thickBot="1">
      <c r="A35" s="54" t="s">
        <v>65</v>
      </c>
      <c r="B35" s="52" cm="1">
        <f t="array" aca="1" ref="B35" ca="1">SUMPRODUCT(COUNTIF(INDIRECT("'"&amp;$N$3:$N$18&amp;"'!D35"),"Y"))</f>
        <v>3</v>
      </c>
      <c r="C35" s="102">
        <f>SUM(Start:End!H35)</f>
        <v>0</v>
      </c>
      <c r="D35" s="102" cm="1">
        <f t="array" aca="1" ref="D35" ca="1">SUMPRODUCT(COUNTIF(INDIRECT("'"&amp;$N$3:$N$16&amp;"'!D35"),"TBD"))</f>
        <v>0</v>
      </c>
      <c r="E35" s="72"/>
      <c r="G35" s="127" t="s">
        <v>186</v>
      </c>
      <c r="H35" s="112">
        <v>1</v>
      </c>
    </row>
    <row r="36" spans="1:15" outlineLevel="1">
      <c r="A36" s="57" t="s">
        <v>66</v>
      </c>
      <c r="B36" s="102" cm="1">
        <f t="array" aca="1" ref="B36" ca="1">SUMPRODUCT(COUNTIF(INDIRECT("'"&amp;$N$3:$N$18&amp;"'!D36"),"Y"))</f>
        <v>0</v>
      </c>
      <c r="C36" s="102">
        <f>SUM(Start:End!H36)</f>
        <v>0</v>
      </c>
      <c r="D36" s="102" cm="1">
        <f t="array" aca="1" ref="D36" ca="1">SUMPRODUCT(COUNTIF(INDIRECT("'"&amp;$N$3:$N$16&amp;"'!D36"),"TBD"))</f>
        <v>0</v>
      </c>
      <c r="E36" s="72"/>
    </row>
    <row r="37" spans="1:15" ht="15" outlineLevel="1" thickBot="1">
      <c r="A37" s="57" t="s">
        <v>63</v>
      </c>
      <c r="B37" s="102" cm="1">
        <f t="array" aca="1" ref="B37" ca="1">SUMPRODUCT(COUNTIF(INDIRECT("'"&amp;$N$3:$N$18&amp;"'!D37"),"Y"))</f>
        <v>0</v>
      </c>
      <c r="C37" s="102">
        <f>SUM(Start:End!H37)</f>
        <v>0</v>
      </c>
      <c r="D37" s="102" cm="1">
        <f t="array" aca="1" ref="D37" ca="1">SUMPRODUCT(COUNTIF(INDIRECT("'"&amp;$N$3:$N$16&amp;"'!D37"),"TBD"))</f>
        <v>0</v>
      </c>
      <c r="E37" s="72"/>
    </row>
    <row r="38" spans="1:15" ht="36.75" customHeight="1" outlineLevel="1">
      <c r="A38" s="54" t="s">
        <v>67</v>
      </c>
      <c r="B38" s="52" cm="1">
        <f t="array" aca="1" ref="B38" ca="1">SUMPRODUCT(COUNTIF(INDIRECT("'"&amp;$N$3:$N$18&amp;"'!D38"),"Y"))</f>
        <v>14</v>
      </c>
      <c r="C38" s="52">
        <f>SUM(Start:End!H38)</f>
        <v>15</v>
      </c>
      <c r="D38" s="102" cm="1">
        <f t="array" aca="1" ref="D38" ca="1">SUMPRODUCT(COUNTIF(INDIRECT("'"&amp;$N$3:$N$16&amp;"'!D38"),"TBD"))</f>
        <v>0</v>
      </c>
      <c r="E38" s="72" t="s">
        <v>69</v>
      </c>
      <c r="G38" s="113" t="s">
        <v>187</v>
      </c>
      <c r="H38" s="159" t="s">
        <v>188</v>
      </c>
      <c r="I38" s="105" t="s">
        <v>189</v>
      </c>
      <c r="J38" s="106" t="s">
        <v>190</v>
      </c>
    </row>
    <row r="39" spans="1:15" ht="15" customHeight="1" outlineLevel="1">
      <c r="A39" s="57" t="s">
        <v>66</v>
      </c>
      <c r="B39" s="102" cm="1">
        <f t="array" aca="1" ref="B39" ca="1">SUMPRODUCT(COUNTIF(INDIRECT("'"&amp;$N$3:$N$18&amp;"'!D39"),"Y"))</f>
        <v>2</v>
      </c>
      <c r="C39" s="102">
        <f>SUM(Start:End!H39)</f>
        <v>0</v>
      </c>
      <c r="D39" s="102" cm="1">
        <f t="array" aca="1" ref="D39" ca="1">SUMPRODUCT(COUNTIF(INDIRECT("'"&amp;$N$3:$N$16&amp;"'!D39"),"TBD"))</f>
        <v>1</v>
      </c>
      <c r="E39" s="72"/>
      <c r="F39" s="65" t="s">
        <v>172</v>
      </c>
      <c r="G39" s="115" cm="1">
        <f t="array" aca="1" ref="G39" ca="1">SUMPRODUCT(COUNTIF(INDIRECT("'"&amp;$N$3:$N$18&amp;"'!E38"),G38))</f>
        <v>6</v>
      </c>
      <c r="H39" s="108" cm="1">
        <f t="array" aca="1" ref="H39" ca="1">SUMPRODUCT(COUNTIF(INDIRECT("'"&amp;$N$3:$N$18&amp;"'!E38"),H38))</f>
        <v>5</v>
      </c>
      <c r="I39" s="108" cm="1">
        <f t="array" aca="1" ref="I39" ca="1">SUMPRODUCT(COUNTIF(INDIRECT("'"&amp;$N$3:$N$18&amp;"'!E38"),I38))</f>
        <v>2</v>
      </c>
      <c r="J39" s="109" cm="1">
        <f t="array" aca="1" ref="J39" ca="1">SUMPRODUCT(COUNTIF(INDIRECT("'"&amp;$N$3:$N$18&amp;"'!E38"),J38))</f>
        <v>1</v>
      </c>
      <c r="K39">
        <f ca="1">SUM(G39:J39)</f>
        <v>14</v>
      </c>
    </row>
    <row r="40" spans="1:15" ht="15" outlineLevel="1" thickBot="1">
      <c r="A40" s="57" t="s">
        <v>63</v>
      </c>
      <c r="B40" s="102" cm="1">
        <f t="array" aca="1" ref="B40" ca="1">SUMPRODUCT(COUNTIF(INDIRECT("'"&amp;$N$3:$N$18&amp;"'!D40"),"Y"))</f>
        <v>1</v>
      </c>
      <c r="C40" s="102">
        <f>SUM(Start:End!H40)</f>
        <v>0</v>
      </c>
      <c r="D40" s="102" cm="1">
        <f t="array" aca="1" ref="D40" ca="1">SUMPRODUCT(COUNTIF(INDIRECT("'"&amp;$N$3:$N$16&amp;"'!D40"),"TBD"))</f>
        <v>0</v>
      </c>
      <c r="E40" s="72"/>
      <c r="F40" s="65" t="s">
        <v>173</v>
      </c>
      <c r="G40" s="116">
        <v>6</v>
      </c>
      <c r="H40" s="111">
        <v>6</v>
      </c>
      <c r="I40" s="111">
        <v>2</v>
      </c>
      <c r="J40" s="112">
        <v>1</v>
      </c>
      <c r="K40">
        <f>SUM(G40:J40)</f>
        <v>15</v>
      </c>
    </row>
    <row r="41" spans="1:15" outlineLevel="1">
      <c r="A41" s="54" t="s">
        <v>70</v>
      </c>
      <c r="B41" s="52" cm="1">
        <f t="array" aca="1" ref="B41" ca="1">SUMPRODUCT(COUNTIF(INDIRECT("'"&amp;$N$3:$N$18&amp;"'!D41"),"Y"))</f>
        <v>15</v>
      </c>
      <c r="C41" s="52">
        <f>SUM(Start:End!H41)</f>
        <v>16</v>
      </c>
      <c r="D41" s="52" cm="1">
        <f t="array" aca="1" ref="D41" ca="1">SUMPRODUCT(COUNTIF(INDIRECT("'"&amp;$N$3:$N$16&amp;"'!D41"),"TBD"))</f>
        <v>0</v>
      </c>
      <c r="E41" s="72" t="s">
        <v>69</v>
      </c>
      <c r="F41" s="65"/>
      <c r="G41" s="113" t="s">
        <v>191</v>
      </c>
      <c r="H41" s="105" t="s">
        <v>192</v>
      </c>
      <c r="I41" s="105" t="s">
        <v>193</v>
      </c>
      <c r="J41" s="106" t="s">
        <v>189</v>
      </c>
    </row>
    <row r="42" spans="1:15" outlineLevel="1">
      <c r="A42" s="57" t="s">
        <v>73</v>
      </c>
      <c r="B42" s="52" cm="1">
        <f t="array" aca="1" ref="B42" ca="1">SUMPRODUCT(COUNTIF(INDIRECT("'"&amp;$N$3:$N$18&amp;"'!D42"),"Y"))</f>
        <v>3</v>
      </c>
      <c r="C42" s="102">
        <f>SUM(Start:End!H42)</f>
        <v>0</v>
      </c>
      <c r="D42" s="52" cm="1">
        <f t="array" aca="1" ref="D42" ca="1">SUMPRODUCT(COUNTIF(INDIRECT("'"&amp;$N$3:$N$16&amp;"'!D42"),"TBD"))</f>
        <v>1</v>
      </c>
      <c r="E42" s="72"/>
      <c r="F42" s="65" t="s">
        <v>172</v>
      </c>
      <c r="G42" s="115" cm="1">
        <f t="array" aca="1" ref="G42" ca="1">SUMPRODUCT(COUNTIF(INDIRECT("'"&amp;$N$3:$N$18&amp;"'!E41"),G41))</f>
        <v>1</v>
      </c>
      <c r="H42" s="108" cm="1">
        <f t="array" aca="1" ref="H42" ca="1">SUMPRODUCT(COUNTIF(INDIRECT("'"&amp;$N$3:$N$18&amp;"'!E41"),H41))</f>
        <v>7</v>
      </c>
      <c r="I42" s="108" cm="1">
        <f t="array" aca="1" ref="I42" ca="1">SUMPRODUCT(COUNTIF(INDIRECT("'"&amp;$N$3:$N$18&amp;"'!E41"),I41))</f>
        <v>5</v>
      </c>
      <c r="J42" s="109" cm="1">
        <f t="array" aca="1" ref="J42" ca="1">SUMPRODUCT(COUNTIF(INDIRECT("'"&amp;$N$3:$N$18&amp;"'!E41"),J41))</f>
        <v>2</v>
      </c>
      <c r="K42">
        <f ca="1">SUM(G42:J42)</f>
        <v>15</v>
      </c>
    </row>
    <row r="43" spans="1:15" ht="15" outlineLevel="1" thickBot="1">
      <c r="A43" s="57" t="s">
        <v>63</v>
      </c>
      <c r="B43" s="52" cm="1">
        <f t="array" aca="1" ref="B43" ca="1">SUMPRODUCT(COUNTIF(INDIRECT("'"&amp;$N$3:$N$18&amp;"'!D43"),"Y"))</f>
        <v>1</v>
      </c>
      <c r="C43" s="102">
        <f>SUM(Start:End!H43)</f>
        <v>0</v>
      </c>
      <c r="D43" s="102" cm="1">
        <f t="array" aca="1" ref="D43" ca="1">SUMPRODUCT(COUNTIF(INDIRECT("'"&amp;$N$3:$N$16&amp;"'!D43"),"TBD"))</f>
        <v>0</v>
      </c>
      <c r="E43" s="72"/>
      <c r="F43" s="65" t="s">
        <v>173</v>
      </c>
      <c r="G43" s="116">
        <v>1</v>
      </c>
      <c r="H43" s="111">
        <v>7</v>
      </c>
      <c r="I43" s="111">
        <v>6</v>
      </c>
      <c r="J43" s="112">
        <v>2</v>
      </c>
      <c r="K43">
        <f>SUM(G43:J43)</f>
        <v>16</v>
      </c>
    </row>
    <row r="44" spans="1:15" ht="15" outlineLevel="1" thickBot="1">
      <c r="A44" s="54" t="s">
        <v>74</v>
      </c>
      <c r="B44" s="52" cm="1">
        <f t="array" aca="1" ref="B44" ca="1">SUMPRODUCT(COUNTIF(INDIRECT("'"&amp;$N$3:$N$18&amp;"'!D44"),"Y"))</f>
        <v>15</v>
      </c>
      <c r="C44" s="52">
        <f>SUM(Start:End!H44)</f>
        <v>27</v>
      </c>
      <c r="D44" s="102" cm="1">
        <f t="array" aca="1" ref="D44" ca="1">SUMPRODUCT(COUNTIF(INDIRECT("'"&amp;$N$3:$N$16&amp;"'!D44"),"TBD"))</f>
        <v>0</v>
      </c>
      <c r="E44" s="72" t="s">
        <v>69</v>
      </c>
      <c r="G44" s="158" t="s">
        <v>194</v>
      </c>
      <c r="H44" s="224">
        <v>18</v>
      </c>
      <c r="I44" s="225"/>
      <c r="J44" s="226" t="s">
        <v>195</v>
      </c>
      <c r="K44" s="227"/>
      <c r="M44" s="119"/>
    </row>
    <row r="45" spans="1:15" ht="27" customHeight="1" outlineLevel="1">
      <c r="A45" s="147" t="s">
        <v>76</v>
      </c>
      <c r="B45" s="52" cm="1">
        <f t="array" aca="1" ref="B45" ca="1">SUMPRODUCT(COUNTIF(INDIRECT("'"&amp;$N$3:$N$18&amp;"'!D45"),"Y"))</f>
        <v>3</v>
      </c>
      <c r="C45" s="102">
        <f>SUM(Start:End!H45)</f>
        <v>0</v>
      </c>
      <c r="D45" s="102" cm="1">
        <f t="array" aca="1" ref="D45" ca="1">SUMPRODUCT(COUNTIF(INDIRECT("'"&amp;$N$3:$N$16&amp;"'!D45"),"TBD"))</f>
        <v>0</v>
      </c>
      <c r="E45" s="72"/>
      <c r="G45" s="115"/>
      <c r="H45" s="214" t="s">
        <v>196</v>
      </c>
      <c r="I45" s="215" t="s">
        <v>197</v>
      </c>
      <c r="J45" s="216" t="s">
        <v>198</v>
      </c>
      <c r="K45" s="217" t="s">
        <v>199</v>
      </c>
    </row>
    <row r="46" spans="1:15" ht="26.25" customHeight="1" outlineLevel="1">
      <c r="A46" s="57" t="s">
        <v>63</v>
      </c>
      <c r="B46" s="102" cm="1">
        <f t="array" aca="1" ref="B46" ca="1">SUMPRODUCT(COUNTIF(INDIRECT("'"&amp;$N$3:$N$18&amp;"'!D46"),"Y"))</f>
        <v>16</v>
      </c>
      <c r="C46" s="102">
        <f>SUM(Start:End!H46)</f>
        <v>0</v>
      </c>
      <c r="D46" s="102" cm="1">
        <f t="array" aca="1" ref="D46" ca="1">SUMPRODUCT(COUNTIF(INDIRECT("'"&amp;$N$3:$N$16&amp;"'!D46"),"TBD"))</f>
        <v>0</v>
      </c>
      <c r="E46" s="72"/>
      <c r="G46" s="107" t="s">
        <v>200</v>
      </c>
      <c r="H46" s="212" cm="1">
        <f t="array" aca="1" ref="H46" ca="1">SUMPRODUCT(COUNTIF(INDIRECT("'"&amp;$N$3:$N$18&amp;"'!E44"),H45))</f>
        <v>2</v>
      </c>
      <c r="I46" s="121" cm="1">
        <f t="array" aca="1" ref="I46" ca="1">SUMPRODUCT(COUNTIF(INDIRECT("'"&amp;$N$3:$N$18&amp;"'!E44"),I45))</f>
        <v>3</v>
      </c>
      <c r="J46" s="120" cm="1">
        <f t="array" aca="1" ref="J46" ca="1">SUMPRODUCT(COUNTIF(INDIRECT("'"&amp;$N$3:$N$18&amp;"'!E44"),J45))</f>
        <v>7</v>
      </c>
      <c r="K46" s="121" cm="1">
        <f t="array" aca="1" ref="K46" ca="1">SUMPRODUCT(COUNTIF(INDIRECT("'"&amp;$N$3:$N$18&amp;"'!E44"),K45))</f>
        <v>3</v>
      </c>
      <c r="M46" s="228"/>
      <c r="N46" s="228"/>
      <c r="O46" s="228"/>
    </row>
    <row r="47" spans="1:15" ht="15" thickBot="1">
      <c r="A47" s="55" t="s">
        <v>77</v>
      </c>
      <c r="B47" s="141"/>
      <c r="C47" s="141"/>
      <c r="D47" s="141"/>
      <c r="E47" s="143"/>
      <c r="G47" s="110" t="s">
        <v>201</v>
      </c>
      <c r="H47" s="213">
        <v>3</v>
      </c>
      <c r="I47" s="123">
        <v>9</v>
      </c>
      <c r="J47" s="122">
        <v>9</v>
      </c>
      <c r="K47" s="123">
        <v>6</v>
      </c>
      <c r="N47" s="78"/>
    </row>
    <row r="48" spans="1:15" ht="100.5" customHeight="1" outlineLevel="1">
      <c r="A48" s="54" t="s">
        <v>78</v>
      </c>
      <c r="B48" s="52" cm="1">
        <f t="array" aca="1" ref="B48" ca="1">SUMPRODUCT(COUNTIF(INDIRECT("'"&amp;$N$3:$N$18&amp;"'!D48"),"Y"))</f>
        <v>16</v>
      </c>
      <c r="C48" s="52">
        <f>SUM(Start:End!H48)</f>
        <v>16</v>
      </c>
      <c r="D48" s="102" cm="1">
        <f t="array" aca="1" ref="D48" ca="1">SUMPRODUCT(COUNTIF(INDIRECT("'"&amp;$N$3:$N$16&amp;"'!D48"),"TBD"))</f>
        <v>0</v>
      </c>
      <c r="E48" s="72" t="s">
        <v>82</v>
      </c>
      <c r="G48" s="118" t="s">
        <v>202</v>
      </c>
      <c r="H48" s="65" t="s">
        <v>203</v>
      </c>
    </row>
    <row r="49" spans="1:8" outlineLevel="1">
      <c r="A49" s="57" t="s">
        <v>59</v>
      </c>
      <c r="B49" s="52" cm="1">
        <f t="array" aca="1" ref="B49" ca="1">SUMPRODUCT(COUNTIF(INDIRECT("'"&amp;$N$3:$N$18&amp;"'!D49"),"Y"))</f>
        <v>16</v>
      </c>
      <c r="C49" s="52">
        <f>SUM(Start:End!H49)</f>
        <v>8</v>
      </c>
      <c r="D49" s="102" cm="1">
        <f t="array" aca="1" ref="D49" ca="1">SUMPRODUCT(COUNTIF(INDIRECT("'"&amp;$N$3:$N$16&amp;"'!D49"),"TBD"))</f>
        <v>0</v>
      </c>
      <c r="E49" s="72"/>
      <c r="G49" s="52" cm="1">
        <f t="array" aca="1" ref="G49" ca="1">SUMPRODUCT(COUNTIF(INDIRECT("'"&amp;$N$3:$N$16&amp;"'!E48"),"Rheem Prestige Gen 4 or equivalent "))</f>
        <v>6</v>
      </c>
      <c r="H49" s="52" cm="1">
        <f t="array" aca="1" ref="H49" ca="1">SUMPRODUCT(COUNTIF(INDIRECT("'"&amp;$N$3:$N$16&amp;"'!E48"),"Sanden"))</f>
        <v>7</v>
      </c>
    </row>
    <row r="50" spans="1:8" outlineLevel="1">
      <c r="A50" s="57" t="s">
        <v>61</v>
      </c>
      <c r="B50" s="102" cm="1">
        <f t="array" aca="1" ref="B50" ca="1">SUMPRODUCT(COUNTIF(INDIRECT("'"&amp;$N$3:$N$18&amp;"'!D50"),"Y"))</f>
        <v>16</v>
      </c>
      <c r="C50" s="102">
        <f>SUM(Start:End!H50)</f>
        <v>0</v>
      </c>
      <c r="D50" s="102" cm="1">
        <f t="array" aca="1" ref="D50" ca="1">SUMPRODUCT(COUNTIF(INDIRECT("'"&amp;$N$3:$N$16&amp;"'!D50"),"TBD"))</f>
        <v>0</v>
      </c>
      <c r="E50" s="72"/>
    </row>
    <row r="51" spans="1:8" outlineLevel="1">
      <c r="A51" s="57" t="s">
        <v>63</v>
      </c>
      <c r="B51" s="52" cm="1">
        <f t="array" aca="1" ref="B51" ca="1">SUMPRODUCT(COUNTIF(INDIRECT("'"&amp;$N$3:$N$18&amp;"'!D51"),"Y"))</f>
        <v>16</v>
      </c>
      <c r="C51" s="102">
        <f>SUM(Start:End!H51)</f>
        <v>0</v>
      </c>
      <c r="D51" s="102" cm="1">
        <f t="array" aca="1" ref="D51" ca="1">SUMPRODUCT(COUNTIF(INDIRECT("'"&amp;$N$3:$N$16&amp;"'!D51"),"TBD"))</f>
        <v>0</v>
      </c>
      <c r="E51" s="72"/>
    </row>
    <row r="52" spans="1:8" outlineLevel="1">
      <c r="A52" s="57" t="s">
        <v>84</v>
      </c>
      <c r="B52" s="52" cm="1">
        <f t="array" aca="1" ref="B52" ca="1">SUMPRODUCT(COUNTIF(INDIRECT("'"&amp;$N$3:$N$18&amp;"'!D52"),"Y"))</f>
        <v>2</v>
      </c>
      <c r="C52" s="102">
        <f>SUM(Start:End!H52)</f>
        <v>0</v>
      </c>
      <c r="D52" s="102" cm="1">
        <f t="array" aca="1" ref="D52" ca="1">SUMPRODUCT(COUNTIF(INDIRECT("'"&amp;$N$3:$N$16&amp;"'!D52"),"TBD"))</f>
        <v>0</v>
      </c>
      <c r="E52" s="72"/>
    </row>
    <row r="53" spans="1:8" outlineLevel="1">
      <c r="A53" s="57" t="s">
        <v>64</v>
      </c>
      <c r="B53" s="52" cm="1">
        <f t="array" aca="1" ref="B53" ca="1">SUMPRODUCT(COUNTIF(INDIRECT("'"&amp;$N$3:$N$18&amp;"'!D53"),"Y"))</f>
        <v>5</v>
      </c>
      <c r="C53" s="102">
        <f>SUM(Start:End!H53)</f>
        <v>0</v>
      </c>
      <c r="D53" s="102" cm="1">
        <f t="array" aca="1" ref="D53" ca="1">SUMPRODUCT(COUNTIF(INDIRECT("'"&amp;$N$3:$N$16&amp;"'!D53"),"TBD"))</f>
        <v>0</v>
      </c>
      <c r="E53" s="72"/>
    </row>
    <row r="54" spans="1:8" ht="57.75" customHeight="1" outlineLevel="1">
      <c r="A54" s="54" t="s">
        <v>85</v>
      </c>
      <c r="B54" s="52" cm="1">
        <f t="array" aca="1" ref="B54" ca="1">SUMPRODUCT(COUNTIF(INDIRECT("'"&amp;$N$3:$N$18&amp;"'!D54"),"Y"))</f>
        <v>4</v>
      </c>
      <c r="C54" s="52">
        <f>SUM(Start:End!H54)</f>
        <v>4</v>
      </c>
      <c r="D54" s="102" cm="1">
        <f t="array" aca="1" ref="D54" ca="1">SUMPRODUCT(COUNTIF(INDIRECT("'"&amp;$N$3:$N$16&amp;"'!D54"),"TBD"))</f>
        <v>0</v>
      </c>
      <c r="E54" s="72" t="s">
        <v>82</v>
      </c>
      <c r="G54" s="52" cm="1">
        <f t="array" aca="1" ref="G54" ca="1">SUMPRODUCT(COUNTIF(INDIRECT("'"&amp;$N$3:$N$16&amp;"'!E54"),"Rheem Prestige Gen 4 or equivalent "))</f>
        <v>3</v>
      </c>
      <c r="H54" s="52" cm="1">
        <f t="array" aca="1" ref="H54" ca="1">SUMPRODUCT(COUNTIF(INDIRECT("'"&amp;$N$3:$N$16&amp;"'!E54"),"Sanden"))</f>
        <v>1</v>
      </c>
    </row>
    <row r="55" spans="1:8" outlineLevel="1">
      <c r="A55" s="57" t="s">
        <v>59</v>
      </c>
      <c r="B55" s="52" cm="1">
        <f t="array" aca="1" ref="B55" ca="1">SUMPRODUCT(COUNTIF(INDIRECT("'"&amp;$N$3:$N$18&amp;"'!D55"),"Y"))</f>
        <v>6</v>
      </c>
      <c r="C55" s="52">
        <f>SUM(Start:End!H55)</f>
        <v>6</v>
      </c>
      <c r="D55" s="102" cm="1">
        <f t="array" aca="1" ref="D55" ca="1">SUMPRODUCT(COUNTIF(INDIRECT("'"&amp;$N$3:$N$16&amp;"'!D55"),"TBD"))</f>
        <v>0</v>
      </c>
      <c r="E55" s="72"/>
    </row>
    <row r="56" spans="1:8" outlineLevel="1">
      <c r="A56" s="57" t="s">
        <v>61</v>
      </c>
      <c r="B56" s="52" cm="1">
        <f t="array" aca="1" ref="B56" ca="1">SUMPRODUCT(COUNTIF(INDIRECT("'"&amp;$N$3:$N$18&amp;"'!D56"),"Y"))</f>
        <v>6</v>
      </c>
      <c r="C56" s="102">
        <f>SUM(Start:End!H56)</f>
        <v>0</v>
      </c>
      <c r="D56" s="102" cm="1">
        <f t="array" aca="1" ref="D56" ca="1">SUMPRODUCT(COUNTIF(INDIRECT("'"&amp;$N$3:$N$16&amp;"'!D56"),"TBD"))</f>
        <v>0</v>
      </c>
      <c r="E56" s="72"/>
    </row>
    <row r="57" spans="1:8" outlineLevel="1">
      <c r="A57" s="57" t="s">
        <v>63</v>
      </c>
      <c r="B57" s="52" cm="1">
        <f t="array" aca="1" ref="B57" ca="1">SUMPRODUCT(COUNTIF(INDIRECT("'"&amp;$N$3:$N$18&amp;"'!D57"),"Y"))</f>
        <v>5</v>
      </c>
      <c r="C57" s="102">
        <f>SUM(Start:End!H57)</f>
        <v>0</v>
      </c>
      <c r="D57" s="102" cm="1">
        <f t="array" aca="1" ref="D57" ca="1">SUMPRODUCT(COUNTIF(INDIRECT("'"&amp;$N$3:$N$16&amp;"'!D57"),"TBD"))</f>
        <v>0</v>
      </c>
      <c r="E57" s="72"/>
    </row>
    <row r="58" spans="1:8" outlineLevel="1">
      <c r="A58" s="57" t="s">
        <v>84</v>
      </c>
      <c r="B58" s="102" cm="1">
        <f t="array" aca="1" ref="B58" ca="1">SUMPRODUCT(COUNTIF(INDIRECT("'"&amp;$N$3:$N$18&amp;"'!D58"),"Y"))</f>
        <v>0</v>
      </c>
      <c r="C58" s="102">
        <f>SUM(Start:End!H58)</f>
        <v>0</v>
      </c>
      <c r="D58" s="102" cm="1">
        <f t="array" aca="1" ref="D58" ca="1">SUMPRODUCT(COUNTIF(INDIRECT("'"&amp;$N$3:$N$16&amp;"'!D58"),"TBD"))</f>
        <v>0</v>
      </c>
      <c r="E58" s="72"/>
    </row>
    <row r="59" spans="1:8" outlineLevel="1">
      <c r="A59" s="57" t="s">
        <v>64</v>
      </c>
      <c r="B59" s="52" cm="1">
        <f t="array" aca="1" ref="B59" ca="1">SUMPRODUCT(COUNTIF(INDIRECT("'"&amp;$N$3:$N$18&amp;"'!D59"),"Y"))</f>
        <v>2</v>
      </c>
      <c r="C59" s="102">
        <f>SUM(Start:End!H59)</f>
        <v>0</v>
      </c>
      <c r="D59" s="102" cm="1">
        <f t="array" aca="1" ref="D59" ca="1">SUMPRODUCT(COUNTIF(INDIRECT("'"&amp;$N$3:$N$16&amp;"'!D59"),"TBD"))</f>
        <v>0</v>
      </c>
      <c r="E59" s="72"/>
    </row>
    <row r="60" spans="1:8" outlineLevel="1">
      <c r="A60" s="54" t="s">
        <v>89</v>
      </c>
      <c r="B60" s="101" cm="1">
        <f t="array" aca="1" ref="B60" ca="1">SUMPRODUCT(COUNTIF(INDIRECT("'"&amp;$N$3:$N$18&amp;"'!D60"),"Y"))</f>
        <v>10</v>
      </c>
      <c r="C60" s="101">
        <f>SUM(Start:End!H60)</f>
        <v>28</v>
      </c>
      <c r="D60" s="102" cm="1">
        <f t="array" aca="1" ref="D60" ca="1">SUMPRODUCT(COUNTIF(INDIRECT("'"&amp;$N$3:$N$16&amp;"'!D60"),"TBD"))</f>
        <v>0</v>
      </c>
      <c r="E60" s="72"/>
    </row>
    <row r="61" spans="1:8" outlineLevel="1">
      <c r="A61" s="57" t="s">
        <v>90</v>
      </c>
      <c r="B61" s="102" cm="1">
        <f t="array" aca="1" ref="B61" ca="1">SUMPRODUCT(COUNTIF(INDIRECT("'"&amp;$N$3:$N$18&amp;"'!D61"),"Y"))</f>
        <v>1</v>
      </c>
      <c r="C61" s="102">
        <f>SUM(Start:End!H61)</f>
        <v>0</v>
      </c>
      <c r="D61" s="102" cm="1">
        <f t="array" aca="1" ref="D61" ca="1">SUMPRODUCT(COUNTIF(INDIRECT("'"&amp;$N$3:$N$16&amp;"'!D61"),"TBD"))</f>
        <v>0</v>
      </c>
      <c r="E61" s="72"/>
    </row>
    <row r="62" spans="1:8" outlineLevel="1">
      <c r="A62" s="57" t="s">
        <v>91</v>
      </c>
      <c r="B62" s="52" cm="1">
        <f t="array" aca="1" ref="B62" ca="1">SUMPRODUCT(COUNTIF(INDIRECT("'"&amp;$N$3:$N$18&amp;"'!D62"),"Y"))</f>
        <v>8</v>
      </c>
      <c r="C62" s="102">
        <f>SUM(Start:End!H62)</f>
        <v>0</v>
      </c>
      <c r="D62" s="102" cm="1">
        <f t="array" aca="1" ref="D62" ca="1">SUMPRODUCT(COUNTIF(INDIRECT("'"&amp;$N$3:$N$16&amp;"'!D62"),"TBD"))</f>
        <v>0</v>
      </c>
      <c r="E62" s="72"/>
    </row>
    <row r="63" spans="1:8" outlineLevel="1">
      <c r="A63" s="54" t="s">
        <v>92</v>
      </c>
      <c r="B63" s="52" cm="1">
        <f t="array" aca="1" ref="B63" ca="1">SUMPRODUCT(COUNTIF(INDIRECT("'"&amp;$N$3:$N$18&amp;"'!D63"),"Y"))</f>
        <v>9</v>
      </c>
      <c r="C63" s="52">
        <f>SUM(Start:End!H63)</f>
        <v>18</v>
      </c>
      <c r="D63" s="52" cm="1">
        <f t="array" aca="1" ref="D63" ca="1">SUMPRODUCT(COUNTIF(INDIRECT("'"&amp;$N$3:$N$16&amp;"'!D63"),"TBD"))</f>
        <v>0</v>
      </c>
      <c r="E63" s="72"/>
    </row>
    <row r="64" spans="1:8" outlineLevel="1">
      <c r="A64" s="57" t="s">
        <v>91</v>
      </c>
      <c r="B64" s="102" cm="1">
        <f t="array" aca="1" ref="B64" ca="1">SUMPRODUCT(COUNTIF(INDIRECT("'"&amp;$N$3:$N$18&amp;"'!D64"),"Y"))</f>
        <v>2</v>
      </c>
      <c r="C64" s="102">
        <f>SUM(Start:End!H64)</f>
        <v>0</v>
      </c>
      <c r="D64" s="102" cm="1">
        <f t="array" aca="1" ref="D64" ca="1">SUMPRODUCT(COUNTIF(INDIRECT("'"&amp;$N$3:$N$16&amp;"'!D64"),"TBD"))</f>
        <v>0</v>
      </c>
      <c r="E64" s="72"/>
    </row>
    <row r="65" spans="1:16" outlineLevel="1">
      <c r="A65" s="54" t="s">
        <v>93</v>
      </c>
      <c r="B65" s="52" cm="1">
        <f t="array" aca="1" ref="B65" ca="1">SUMPRODUCT(COUNTIF(INDIRECT("'"&amp;$N$3:$N$18&amp;"'!D65"),"Y"))</f>
        <v>2</v>
      </c>
      <c r="C65" s="52">
        <f>SUM(Start:End!H65)</f>
        <v>5</v>
      </c>
      <c r="D65" s="52" cm="1">
        <f t="array" aca="1" ref="D65" ca="1">SUMPRODUCT(COUNTIF(INDIRECT("'"&amp;$N$3:$N$16&amp;"'!D65"),"TBD"))</f>
        <v>0</v>
      </c>
      <c r="E65" s="72"/>
    </row>
    <row r="66" spans="1:16" outlineLevel="1">
      <c r="A66" s="57" t="s">
        <v>91</v>
      </c>
      <c r="B66" s="102" cm="1">
        <f t="array" aca="1" ref="B66" ca="1">SUMPRODUCT(COUNTIF(INDIRECT("'"&amp;$N$3:$N$18&amp;"'!D66"),"Y"))</f>
        <v>1</v>
      </c>
      <c r="C66" s="102">
        <f>SUM(Start:End!H66)</f>
        <v>0</v>
      </c>
      <c r="D66" s="102" cm="1">
        <f t="array" aca="1" ref="D66" ca="1">SUMPRODUCT(COUNTIF(INDIRECT("'"&amp;$N$3:$N$16&amp;"'!D66"),"TBD"))</f>
        <v>0</v>
      </c>
      <c r="E66" s="72"/>
    </row>
    <row r="67" spans="1:16" outlineLevel="1">
      <c r="A67" s="54" t="s">
        <v>94</v>
      </c>
      <c r="B67" s="52" cm="1">
        <f t="array" aca="1" ref="B67" ca="1">SUMPRODUCT(COUNTIF(INDIRECT("'"&amp;$N$3:$N$18&amp;"'!D67"),"Y"))</f>
        <v>6</v>
      </c>
      <c r="C67" s="52">
        <f>SUM(Start:End!H67)</f>
        <v>9</v>
      </c>
      <c r="D67" s="102" cm="1">
        <f t="array" aca="1" ref="D67" ca="1">SUMPRODUCT(COUNTIF(INDIRECT("'"&amp;$N$3:$N$16&amp;"'!D67"),"TBD"))</f>
        <v>0</v>
      </c>
      <c r="E67" s="72"/>
    </row>
    <row r="68" spans="1:16" outlineLevel="1">
      <c r="A68" s="57" t="s">
        <v>91</v>
      </c>
      <c r="B68" s="102" cm="1">
        <f t="array" aca="1" ref="B68" ca="1">SUMPRODUCT(COUNTIF(INDIRECT("'"&amp;$N$3:$N$18&amp;"'!D68"),"Y"))</f>
        <v>0</v>
      </c>
      <c r="C68" s="102">
        <f>SUM(Start:End!H68)</f>
        <v>0</v>
      </c>
      <c r="D68" s="102" cm="1">
        <f t="array" aca="1" ref="D68" ca="1">SUMPRODUCT(COUNTIF(INDIRECT("'"&amp;$N$3:$N$16&amp;"'!D68"),"TBD"))</f>
        <v>0</v>
      </c>
      <c r="E68" s="72"/>
    </row>
    <row r="69" spans="1:16">
      <c r="A69" s="55" t="s">
        <v>95</v>
      </c>
      <c r="B69" s="141"/>
      <c r="C69" s="53"/>
      <c r="D69" s="141"/>
      <c r="E69" s="143"/>
    </row>
    <row r="70" spans="1:16" ht="79.5" customHeight="1" outlineLevel="1">
      <c r="A70" s="54" t="s">
        <v>96</v>
      </c>
      <c r="B70" s="101" cm="1">
        <f t="array" aca="1" ref="B70" ca="1">SUMPRODUCT(COUNTIF(INDIRECT("'"&amp;$N$3:$N$18&amp;"'!D70"),"Y"))</f>
        <v>16</v>
      </c>
      <c r="C70" s="101">
        <f>SUM(Start:End!H70)</f>
        <v>23</v>
      </c>
      <c r="D70" s="102" cm="1">
        <f t="array" aca="1" ref="D70" ca="1">SUMPRODUCT(COUNTIF(INDIRECT("'"&amp;$N$3:$N$16&amp;"'!D7"),"TBD"))</f>
        <v>0</v>
      </c>
      <c r="E70" s="72" t="s">
        <v>100</v>
      </c>
      <c r="G70" s="124" t="s">
        <v>204</v>
      </c>
      <c r="H70" s="124" t="s">
        <v>205</v>
      </c>
      <c r="I70" s="124" t="s">
        <v>206</v>
      </c>
      <c r="J70" s="124" t="s">
        <v>207</v>
      </c>
      <c r="K70" s="124" t="s">
        <v>208</v>
      </c>
      <c r="L70" s="78" t="s">
        <v>209</v>
      </c>
    </row>
    <row r="71" spans="1:16" outlineLevel="1">
      <c r="A71" s="57" t="s">
        <v>101</v>
      </c>
      <c r="B71" s="52" cm="1">
        <f t="array" aca="1" ref="B71" ca="1">SUMPRODUCT(COUNTIF(INDIRECT("'"&amp;$N$3:$N$18&amp;"'!D71"),"Y"))</f>
        <v>13</v>
      </c>
      <c r="C71" s="102">
        <f>SUM(Start:End!H71)</f>
        <v>0</v>
      </c>
      <c r="D71" s="102" cm="1">
        <f t="array" aca="1" ref="D71" ca="1">SUMPRODUCT(COUNTIF(INDIRECT("'"&amp;$N$3:$N$16&amp;"'!D71"),"TBD"))</f>
        <v>0</v>
      </c>
      <c r="E71" s="72"/>
      <c r="G71" s="52" cm="1">
        <f t="array" aca="1" ref="G71" ca="1">SUMPRODUCT(COUNTIF(INDIRECT("'"&amp;$N$3:$N$16&amp;"'!E70"),"Ducted combined hydronic"))</f>
        <v>2</v>
      </c>
      <c r="H71" s="52" cm="1">
        <f t="array" aca="1" ref="H71" ca="1">SUMPRODUCT(COUNTIF(INDIRECT("'"&amp;$N$3:$N$16&amp;"'!E70"),"Ducted heat pump"))</f>
        <v>8</v>
      </c>
      <c r="I71" s="52" cm="1">
        <f t="array" aca="1" ref="I71" ca="1">SUMPRODUCT(COUNTIF(INDIRECT("'"&amp;$N$3:$N$16&amp;"'!E70"),"Ductless Minisplit"))</f>
        <v>0</v>
      </c>
      <c r="J71" s="58">
        <v>11</v>
      </c>
      <c r="K71" s="58" cm="1">
        <f t="array" aca="1" ref="K71" ca="1">SUMPRODUCT(COUNTIF(INDIRECT("'"&amp;$N$3:$N$16&amp;"'!E70"),"Ducted heat pump and  PTHP"))</f>
        <v>0</v>
      </c>
      <c r="L71" s="103" t="s">
        <v>210</v>
      </c>
      <c r="M71" s="104"/>
      <c r="N71" s="104"/>
      <c r="O71" s="104"/>
      <c r="P71" s="104"/>
    </row>
    <row r="72" spans="1:16" outlineLevel="1">
      <c r="A72" s="57" t="s">
        <v>102</v>
      </c>
      <c r="B72" s="52" cm="1">
        <f t="array" aca="1" ref="B72" ca="1">SUMPRODUCT(COUNTIF(INDIRECT("'"&amp;$N$3:$N$18&amp;"'!D72"),"Y"))</f>
        <v>11</v>
      </c>
      <c r="C72" s="102">
        <f>SUM(Start:End!H72)</f>
        <v>0</v>
      </c>
      <c r="D72" s="102" cm="1">
        <f t="array" aca="1" ref="D72" ca="1">SUMPRODUCT(COUNTIF(INDIRECT("'"&amp;$N$3:$N$16&amp;"'!D72"),"TBD"))</f>
        <v>0</v>
      </c>
      <c r="E72" s="72"/>
    </row>
    <row r="73" spans="1:16" outlineLevel="1">
      <c r="A73" s="57" t="s">
        <v>63</v>
      </c>
      <c r="B73" s="52" cm="1">
        <f t="array" aca="1" ref="B73" ca="1">SUMPRODUCT(COUNTIF(INDIRECT("'"&amp;$N$3:$N$18&amp;"'!D73"),"Y"))</f>
        <v>11</v>
      </c>
      <c r="C73" s="102">
        <f>SUM(Start:End!H73)</f>
        <v>0</v>
      </c>
      <c r="D73" s="102" cm="1">
        <f t="array" aca="1" ref="D73" ca="1">SUMPRODUCT(COUNTIF(INDIRECT("'"&amp;$N$3:$N$16&amp;"'!D73"),"TBD"))</f>
        <v>0</v>
      </c>
      <c r="E73" s="72"/>
    </row>
    <row r="74" spans="1:16" ht="38.5" outlineLevel="1">
      <c r="A74" s="54" t="s">
        <v>103</v>
      </c>
      <c r="B74" s="52" cm="1">
        <f t="array" aca="1" ref="B74" ca="1">SUMPRODUCT(COUNTIF(INDIRECT("'"&amp;$N$3:$N$18&amp;"'!D74"),"Y"))</f>
        <v>6</v>
      </c>
      <c r="C74" s="52">
        <f>SUM(Start:End!H74)</f>
        <v>6</v>
      </c>
      <c r="D74" s="52" cm="1">
        <f t="array" aca="1" ref="D74" ca="1">SUMPRODUCT(COUNTIF(INDIRECT("'"&amp;$N$3:$N$16&amp;"'!D74"),"TBD"))</f>
        <v>0</v>
      </c>
      <c r="E74" s="72" t="s">
        <v>100</v>
      </c>
      <c r="G74" s="52" cm="1">
        <f t="array" aca="1" ref="G74" ca="1">SUMPRODUCT(COUNTIF(INDIRECT("'"&amp;$N$3:$N$16&amp;"'!E74"),"Ducted combined hydronic"))</f>
        <v>1</v>
      </c>
      <c r="H74" s="52" cm="1">
        <f t="array" aca="1" ref="H74" ca="1">SUMPRODUCT(COUNTIF(INDIRECT("'"&amp;$N$3:$N$16&amp;"'!E74"),"Ducted heat pump"))</f>
        <v>1</v>
      </c>
      <c r="I74" s="52" cm="1">
        <f t="array" aca="1" ref="I74" ca="1">SUMPRODUCT(COUNTIF(INDIRECT("'"&amp;$N$3:$N$16&amp;"'!E74"),"Ductless Minisplit"))</f>
        <v>1</v>
      </c>
      <c r="J74" s="58">
        <v>2</v>
      </c>
      <c r="K74" s="58">
        <v>1</v>
      </c>
    </row>
    <row r="75" spans="1:16" outlineLevel="1">
      <c r="A75" s="57" t="s">
        <v>106</v>
      </c>
      <c r="B75" s="52" cm="1">
        <f t="array" aca="1" ref="B75" ca="1">SUMPRODUCT(COUNTIF(INDIRECT("'"&amp;$N$3:$N$18&amp;"'!D75"),"Y"))</f>
        <v>6</v>
      </c>
      <c r="C75" s="102">
        <f>SUM(Start:End!H75)</f>
        <v>0</v>
      </c>
      <c r="D75" s="102" cm="1">
        <f t="array" aca="1" ref="D75" ca="1">SUMPRODUCT(COUNTIF(INDIRECT("'"&amp;$N$3:$N$16&amp;"'!D75"),"TBD"))</f>
        <v>0</v>
      </c>
      <c r="E75" s="72"/>
    </row>
    <row r="76" spans="1:16" outlineLevel="1">
      <c r="A76" s="57" t="s">
        <v>102</v>
      </c>
      <c r="B76" s="52" cm="1">
        <f t="array" aca="1" ref="B76" ca="1">SUMPRODUCT(COUNTIF(INDIRECT("'"&amp;$N$3:$N$18&amp;"'!D76"),"Y"))</f>
        <v>6</v>
      </c>
      <c r="C76" s="102">
        <f>SUM(Start:End!H76)</f>
        <v>0</v>
      </c>
      <c r="D76" s="102" cm="1">
        <f t="array" aca="1" ref="D76" ca="1">SUMPRODUCT(COUNTIF(INDIRECT("'"&amp;$N$3:$N$16&amp;"'!D76"),"TBD"))</f>
        <v>0</v>
      </c>
      <c r="E76" s="72"/>
    </row>
    <row r="77" spans="1:16" outlineLevel="1">
      <c r="A77" s="57" t="s">
        <v>63</v>
      </c>
      <c r="B77" s="52" cm="1">
        <f t="array" aca="1" ref="B77" ca="1">SUMPRODUCT(COUNTIF(INDIRECT("'"&amp;$N$3:$N$18&amp;"'!D77"),"Y"))</f>
        <v>5</v>
      </c>
      <c r="C77" s="102">
        <f>SUM(Start:End!H77)</f>
        <v>0</v>
      </c>
      <c r="D77" s="102" cm="1">
        <f t="array" aca="1" ref="D77" ca="1">SUMPRODUCT(COUNTIF(INDIRECT("'"&amp;$N$3:$N$16&amp;"'!D77"),"TBD"))</f>
        <v>0</v>
      </c>
      <c r="E77" s="72"/>
    </row>
    <row r="78" spans="1:16" outlineLevel="1">
      <c r="A78" s="54" t="s">
        <v>107</v>
      </c>
      <c r="B78" s="165" cm="1">
        <f t="array" aca="1" ref="B78" ca="1">SUMPRODUCT(COUNTIF(INDIRECT("'"&amp;$N$3:$N$18&amp;"'!D78"),"Y"))</f>
        <v>15</v>
      </c>
      <c r="C78" s="165">
        <f>SUM(Start:End!H78)</f>
        <v>0</v>
      </c>
      <c r="D78" s="102" cm="1">
        <f t="array" aca="1" ref="D78" ca="1">SUMPRODUCT(COUNTIF(INDIRECT("'"&amp;$N$3:$N$16&amp;"'!D78"),"TBD"))</f>
        <v>0</v>
      </c>
      <c r="E78" s="72" t="s">
        <v>49</v>
      </c>
    </row>
    <row r="79" spans="1:16" hidden="1" outlineLevel="1">
      <c r="A79" s="57" t="s">
        <v>26</v>
      </c>
      <c r="B79" s="165" cm="1">
        <f t="array" aca="1" ref="B79" ca="1">SUMPRODUCT(COUNTIF(INDIRECT("'"&amp;$N$3:$N$18&amp;"'!D79"),"Y"))</f>
        <v>15</v>
      </c>
      <c r="C79" s="165">
        <f>SUM(Start:End!H79)</f>
        <v>0</v>
      </c>
      <c r="D79" s="102" cm="1">
        <f t="array" aca="1" ref="D79" ca="1">SUMPRODUCT(COUNTIF(INDIRECT("'"&amp;$N$3:$N$16&amp;"'!D79"),"TBD"))</f>
        <v>0</v>
      </c>
      <c r="E79" s="72"/>
    </row>
    <row r="80" spans="1:16" hidden="1" outlineLevel="1">
      <c r="A80" s="57" t="s">
        <v>63</v>
      </c>
      <c r="B80" s="165" cm="1">
        <f t="array" aca="1" ref="B80" ca="1">SUMPRODUCT(COUNTIF(INDIRECT("'"&amp;$N$3:$N$18&amp;"'!D8"),"Y"))</f>
        <v>0</v>
      </c>
      <c r="C80" s="165">
        <f>SUM(Start:End!H8)</f>
        <v>0</v>
      </c>
      <c r="D80" s="102" cm="1">
        <f t="array" aca="1" ref="D80" ca="1">SUMPRODUCT(COUNTIF(INDIRECT("'"&amp;$N$3:$N$16&amp;"'!D8"),"TBD"))</f>
        <v>5</v>
      </c>
      <c r="E80" s="72"/>
    </row>
    <row r="81" spans="1:11" outlineLevel="1">
      <c r="A81" s="54" t="s">
        <v>109</v>
      </c>
      <c r="B81" s="165" cm="1">
        <f t="array" aca="1" ref="B81" ca="1">SUMPRODUCT(COUNTIF(INDIRECT("'"&amp;$N$3:$N$18&amp;"'!D81"),"Y"))</f>
        <v>12</v>
      </c>
      <c r="C81" s="165">
        <f>SUM(Start:End!H81)</f>
        <v>0</v>
      </c>
      <c r="D81" s="102" cm="1">
        <f t="array" aca="1" ref="D81" ca="1">SUMPRODUCT(COUNTIF(INDIRECT("'"&amp;$N$3:$N$16&amp;"'!D81"),"TBD"))</f>
        <v>0</v>
      </c>
      <c r="E81" s="72"/>
    </row>
    <row r="82" spans="1:11" hidden="1" outlineLevel="1">
      <c r="A82" s="57" t="s">
        <v>26</v>
      </c>
      <c r="B82" s="52" cm="1">
        <f t="array" aca="1" ref="B82" ca="1">SUMPRODUCT(COUNTIF(INDIRECT("'"&amp;$N$3:$N$18&amp;"'!D82"),"Y"))</f>
        <v>1</v>
      </c>
      <c r="C82" s="102">
        <f>SUM(Start:End!H82)</f>
        <v>0</v>
      </c>
      <c r="D82" s="102" cm="1">
        <f t="array" aca="1" ref="D82" ca="1">SUMPRODUCT(COUNTIF(INDIRECT("'"&amp;$N$3:$N$16&amp;"'!D82"),"TBD"))</f>
        <v>0</v>
      </c>
      <c r="E82" s="72"/>
    </row>
    <row r="83" spans="1:11" hidden="1" outlineLevel="1">
      <c r="A83" s="57" t="s">
        <v>63</v>
      </c>
      <c r="B83" s="52" cm="1">
        <f t="array" aca="1" ref="B83" ca="1">SUMPRODUCT(COUNTIF(INDIRECT("'"&amp;$N$3:$N$18&amp;"'!D83"),"Y"))</f>
        <v>1</v>
      </c>
      <c r="C83" s="102">
        <f>SUM(Start:End!H83)</f>
        <v>0</v>
      </c>
      <c r="D83" s="102" cm="1">
        <f t="array" aca="1" ref="D83" ca="1">SUMPRODUCT(COUNTIF(INDIRECT("'"&amp;$N$3:$N$16&amp;"'!D83"),"TBD"))</f>
        <v>0</v>
      </c>
      <c r="E83" s="72"/>
    </row>
    <row r="84" spans="1:11" outlineLevel="1">
      <c r="A84" s="54" t="s">
        <v>111</v>
      </c>
      <c r="B84" s="52" cm="1">
        <f t="array" aca="1" ref="B84" ca="1">SUMPRODUCT(COUNTIF(INDIRECT("'"&amp;$N$3:$N$18&amp;"'!D84"),"Y"))</f>
        <v>14</v>
      </c>
      <c r="C84" s="52">
        <f>SUM(Start:End!H84)</f>
        <v>27</v>
      </c>
      <c r="D84" s="102" cm="1">
        <f t="array" aca="1" ref="D84" ca="1">SUMPRODUCT(COUNTIF(INDIRECT("'"&amp;$N$3:$N$16&amp;"'!D84"),"TBD"))</f>
        <v>0</v>
      </c>
      <c r="E84" s="72"/>
    </row>
    <row r="85" spans="1:11" outlineLevel="1">
      <c r="A85" s="57" t="s">
        <v>113</v>
      </c>
      <c r="B85" s="52" cm="1">
        <f t="array" aca="1" ref="B85" ca="1">SUMPRODUCT(COUNTIF(INDIRECT("'"&amp;$N$3:$N$18&amp;"'!D85"),"Y"))</f>
        <v>4</v>
      </c>
      <c r="C85" s="102">
        <f>SUM(Start:End!H85)</f>
        <v>0</v>
      </c>
      <c r="D85" s="102" cm="1">
        <f t="array" aca="1" ref="D85" ca="1">SUMPRODUCT(COUNTIF(INDIRECT("'"&amp;$N$3:$N$16&amp;"'!D85"),"TBD"))</f>
        <v>0</v>
      </c>
      <c r="E85" s="72"/>
    </row>
    <row r="86" spans="1:11" outlineLevel="1">
      <c r="A86" s="57" t="s">
        <v>114</v>
      </c>
      <c r="B86" s="52" cm="1">
        <f t="array" aca="1" ref="B86" ca="1">SUMPRODUCT(COUNTIF(INDIRECT("'"&amp;$N$3:$N$18&amp;"'!D86"),"Y"))</f>
        <v>1</v>
      </c>
      <c r="C86" s="102">
        <f>SUM(Start:End!H86)</f>
        <v>0</v>
      </c>
      <c r="D86" s="52" cm="1">
        <f t="array" aca="1" ref="D86" ca="1">SUMPRODUCT(COUNTIF(INDIRECT("'"&amp;$N$3:$N$16&amp;"'!D86"),"TBD"))</f>
        <v>1</v>
      </c>
      <c r="E86" s="72"/>
    </row>
    <row r="87" spans="1:11" ht="15" outlineLevel="1" thickBot="1">
      <c r="A87" s="57" t="s">
        <v>115</v>
      </c>
      <c r="B87" s="52" cm="1">
        <f t="array" aca="1" ref="B87" ca="1">SUMPRODUCT(COUNTIF(INDIRECT("'"&amp;$N$3:$N$18&amp;"'!D87"),"Y"))</f>
        <v>4</v>
      </c>
      <c r="C87" s="52">
        <f>SUM(Start:End!H87)</f>
        <v>8</v>
      </c>
      <c r="D87" s="52" cm="1">
        <f t="array" aca="1" ref="D87" ca="1">SUMPRODUCT(COUNTIF(INDIRECT("'"&amp;$N$3:$N$16&amp;"'!D87"),"TBD"))</f>
        <v>12</v>
      </c>
      <c r="E87" s="72"/>
    </row>
    <row r="88" spans="1:11" outlineLevel="1">
      <c r="A88" s="54" t="s">
        <v>116</v>
      </c>
      <c r="B88" s="52" cm="1">
        <f t="array" aca="1" ref="B88" ca="1">SUMPRODUCT(COUNTIF(INDIRECT("'"&amp;$N$3:$N$18&amp;"'!D88"),"Y"))</f>
        <v>13</v>
      </c>
      <c r="C88" s="52">
        <f>SUM(Start:End!H88)</f>
        <v>21</v>
      </c>
      <c r="D88" s="52" cm="1">
        <f t="array" aca="1" ref="D88" ca="1">SUMPRODUCT(COUNTIF(INDIRECT("'"&amp;$N$3:$N$16&amp;"'!D88"),"TBD"))</f>
        <v>0</v>
      </c>
      <c r="E88" s="72"/>
      <c r="G88" s="128"/>
      <c r="H88" s="129" t="s">
        <v>211</v>
      </c>
      <c r="I88" s="129" t="s">
        <v>212</v>
      </c>
      <c r="J88" s="129" t="s">
        <v>213</v>
      </c>
      <c r="K88" s="130" t="s">
        <v>214</v>
      </c>
    </row>
    <row r="89" spans="1:11" outlineLevel="1">
      <c r="A89" s="57" t="s">
        <v>26</v>
      </c>
      <c r="B89" s="52" cm="1">
        <f t="array" aca="1" ref="B89" ca="1">SUMPRODUCT(COUNTIF(INDIRECT("'"&amp;$N$3:$N$18&amp;"'!D89"),"Y"))</f>
        <v>7</v>
      </c>
      <c r="C89" s="102">
        <f>SUM(Start:End!H89)</f>
        <v>0</v>
      </c>
      <c r="D89" s="102" cm="1">
        <f t="array" aca="1" ref="D89" ca="1">SUMPRODUCT(COUNTIF(INDIRECT("'"&amp;$N$3:$N$16&amp;"'!D89"),"TBD"))</f>
        <v>0</v>
      </c>
      <c r="E89" s="72"/>
      <c r="G89" s="131" t="s">
        <v>178</v>
      </c>
      <c r="H89" s="132">
        <v>4</v>
      </c>
      <c r="I89" s="132">
        <v>4</v>
      </c>
      <c r="J89" s="132"/>
      <c r="K89" s="133">
        <v>8</v>
      </c>
    </row>
    <row r="90" spans="1:11" outlineLevel="1">
      <c r="A90" s="57" t="s">
        <v>115</v>
      </c>
      <c r="B90" s="52" cm="1">
        <f t="array" aca="1" ref="B90" ca="1">SUMPRODUCT(COUNTIF(INDIRECT("'"&amp;$N$3:$N$18&amp;"'!D91"),"Y"))</f>
        <v>4</v>
      </c>
      <c r="C90" s="52">
        <f>SUM(Start:End!H91)</f>
        <v>6</v>
      </c>
      <c r="D90" s="52" cm="1">
        <f t="array" aca="1" ref="D90" ca="1">SUMPRODUCT(COUNTIF(INDIRECT("'"&amp;$N$3:$N$16&amp;"'!D91"),"TBD"))</f>
        <v>0</v>
      </c>
      <c r="E90" s="72"/>
      <c r="G90" s="131" t="s">
        <v>179</v>
      </c>
      <c r="H90" s="132">
        <v>3</v>
      </c>
      <c r="I90" s="132">
        <v>5</v>
      </c>
      <c r="J90" s="132">
        <v>0</v>
      </c>
      <c r="K90" s="133">
        <v>1</v>
      </c>
    </row>
    <row r="91" spans="1:11">
      <c r="A91" s="55" t="s">
        <v>118</v>
      </c>
      <c r="B91" s="141"/>
      <c r="C91" s="141"/>
      <c r="D91" s="141"/>
      <c r="E91" s="143"/>
      <c r="G91" s="134"/>
      <c r="H91" s="135"/>
      <c r="I91" s="135"/>
      <c r="J91" s="135"/>
      <c r="K91" s="136"/>
    </row>
    <row r="92" spans="1:11" outlineLevel="1">
      <c r="A92" s="54" t="s">
        <v>119</v>
      </c>
      <c r="B92" s="52" cm="1">
        <f t="array" aca="1" ref="B92" ca="1">SUMPRODUCT(COUNTIF(INDIRECT("'"&amp;$N$3:$N$18&amp;"'!D92"),"Y"))</f>
        <v>10</v>
      </c>
      <c r="C92" s="165">
        <f>SUM(Start:End!H92)</f>
        <v>3</v>
      </c>
      <c r="D92" s="52" cm="1">
        <f t="array" aca="1" ref="D92" ca="1">SUMPRODUCT(COUNTIF(INDIRECT("'"&amp;$N$3:$N$16&amp;"'!D92"),"TBD"))</f>
        <v>0</v>
      </c>
      <c r="E92" s="72" t="s">
        <v>121</v>
      </c>
    </row>
    <row r="93" spans="1:11" outlineLevel="1">
      <c r="A93" s="57" t="s">
        <v>26</v>
      </c>
      <c r="B93" s="102" cm="1">
        <f t="array" aca="1" ref="B93" ca="1">SUMPRODUCT(COUNTIF(INDIRECT("'"&amp;$N$3:$N$18&amp;"'!D93"),"Y"))</f>
        <v>1</v>
      </c>
      <c r="C93" s="102">
        <f>SUM(Start:End!H93)</f>
        <v>0</v>
      </c>
      <c r="D93" s="102" cm="1">
        <f t="array" aca="1" ref="D93" ca="1">SUMPRODUCT(COUNTIF(INDIRECT("'"&amp;$N$3:$N$16&amp;"'!D93"),"TBD"))</f>
        <v>0</v>
      </c>
      <c r="E93" s="72"/>
    </row>
    <row r="94" spans="1:11" outlineLevel="1">
      <c r="A94" s="54" t="s">
        <v>122</v>
      </c>
      <c r="B94" s="52" cm="1">
        <f t="array" aca="1" ref="B94" ca="1">SUMPRODUCT(COUNTIF(INDIRECT("'"&amp;$N$3:$N$18&amp;"'!D94"),"Y"))</f>
        <v>11</v>
      </c>
      <c r="C94" s="52">
        <f>SUM(Start:End!H94)</f>
        <v>21</v>
      </c>
      <c r="D94" s="102" cm="1">
        <f t="array" aca="1" ref="D94" ca="1">SUMPRODUCT(COUNTIF(INDIRECT("'"&amp;$N$3:$N$16&amp;"'!D94"),"TBD"))</f>
        <v>0</v>
      </c>
      <c r="E94" s="72" t="s">
        <v>125</v>
      </c>
    </row>
    <row r="95" spans="1:11" outlineLevel="1">
      <c r="A95" s="57" t="s">
        <v>126</v>
      </c>
      <c r="B95" s="165" cm="1">
        <f t="array" aca="1" ref="B95" ca="1">SUMPRODUCT(COUNTIF(INDIRECT("'"&amp;$N$3:$N$18&amp;"'!D95"),"Y"))</f>
        <v>1</v>
      </c>
      <c r="C95" s="165">
        <f>SUM(Start:End!H95)</f>
        <v>0</v>
      </c>
      <c r="D95" s="102" cm="1">
        <f t="array" aca="1" ref="D95" ca="1">SUMPRODUCT(COUNTIF(INDIRECT("'"&amp;$N$3:$N$16&amp;"'!D95"),"TBD"))</f>
        <v>0</v>
      </c>
      <c r="E95" s="72"/>
      <c r="F95" t="s">
        <v>174</v>
      </c>
    </row>
    <row r="96" spans="1:11" outlineLevel="1">
      <c r="A96" s="54" t="s">
        <v>127</v>
      </c>
      <c r="B96" s="52" cm="1">
        <f t="array" aca="1" ref="B96" ca="1">SUMPRODUCT(COUNTIF(INDIRECT("'"&amp;$N$3:$N$18&amp;"'!D96"),"Y"))</f>
        <v>7</v>
      </c>
      <c r="C96" s="52">
        <f>SUM(Start:End!H96)</f>
        <v>18</v>
      </c>
      <c r="D96" s="102" cm="1">
        <f t="array" aca="1" ref="D96" ca="1">SUMPRODUCT(COUNTIF(INDIRECT("'"&amp;$N$3:$N$16&amp;"'!D96"),"TBD"))</f>
        <v>0</v>
      </c>
      <c r="E96" s="72"/>
    </row>
    <row r="97" spans="1:6" outlineLevel="1">
      <c r="A97" s="57" t="s">
        <v>129</v>
      </c>
      <c r="B97" s="165" cm="1">
        <f t="array" aca="1" ref="B97" ca="1">SUMPRODUCT(COUNTIF(INDIRECT("'"&amp;$N$3:$N$18&amp;"'!D97"),"Y"))</f>
        <v>4</v>
      </c>
      <c r="C97" s="165">
        <f>SUM(Start:End!H97)</f>
        <v>6</v>
      </c>
      <c r="D97" s="52" cm="1">
        <f t="array" aca="1" ref="D97" ca="1">SUMPRODUCT(COUNTIF(INDIRECT("'"&amp;$N$3:$N$16&amp;"'!D97"),"TBD"))</f>
        <v>1</v>
      </c>
      <c r="E97" s="72"/>
      <c r="F97" t="s">
        <v>174</v>
      </c>
    </row>
    <row r="98" spans="1:6" outlineLevel="1">
      <c r="A98" s="54" t="s">
        <v>130</v>
      </c>
      <c r="B98" s="52" cm="1">
        <f t="array" aca="1" ref="B98" ca="1">SUMPRODUCT(COUNTIF(INDIRECT("'"&amp;$N$3:$N$18&amp;"'!D98"),"Y"))</f>
        <v>6</v>
      </c>
      <c r="C98" s="52">
        <f>SUM(Start:End!H98)</f>
        <v>12</v>
      </c>
      <c r="D98" s="102" cm="1">
        <f t="array" aca="1" ref="D98" ca="1">SUMPRODUCT(COUNTIF(INDIRECT("'"&amp;$N$3:$N$16&amp;"'!D98"),"TBD"))</f>
        <v>0</v>
      </c>
      <c r="E98" s="72"/>
    </row>
    <row r="99" spans="1:6" outlineLevel="1">
      <c r="A99" s="57" t="s">
        <v>26</v>
      </c>
      <c r="B99" s="165" cm="1">
        <f t="array" aca="1" ref="B99" ca="1">SUMPRODUCT(COUNTIF(INDIRECT("'"&amp;$N$3:$N$18&amp;"'!D99"),"Y"))</f>
        <v>2</v>
      </c>
      <c r="C99" s="165">
        <f>SUM(Start:End!H99)</f>
        <v>2</v>
      </c>
      <c r="D99" s="102" cm="1">
        <f t="array" aca="1" ref="D99" ca="1">SUMPRODUCT(COUNTIF(INDIRECT("'"&amp;$N$3:$N$16&amp;"'!D99"),"TBD"))</f>
        <v>0</v>
      </c>
      <c r="E99" s="72"/>
      <c r="F99" t="s">
        <v>174</v>
      </c>
    </row>
    <row r="100" spans="1:6" hidden="1" outlineLevel="1">
      <c r="A100" s="57" t="s">
        <v>63</v>
      </c>
      <c r="B100" s="102" cm="1">
        <f t="array" aca="1" ref="B100" ca="1">SUMPRODUCT(COUNTIF(INDIRECT("'"&amp;$N$3:$N$18&amp;"'!D1"),"Y"))</f>
        <v>0</v>
      </c>
      <c r="C100" s="102">
        <f>SUM(Start:End!H1)</f>
        <v>0</v>
      </c>
      <c r="D100" s="102" cm="1">
        <f t="array" aca="1" ref="D100" ca="1">SUMPRODUCT(COUNTIF(INDIRECT("'"&amp;$N$3:$N$16&amp;"'!D1"),"TBD"))</f>
        <v>0</v>
      </c>
      <c r="E100" s="72"/>
    </row>
    <row r="101" spans="1:6" outlineLevel="1">
      <c r="A101" s="54" t="s">
        <v>131</v>
      </c>
      <c r="B101" s="165" cm="1">
        <f t="array" aca="1" ref="B101" ca="1">SUMPRODUCT(COUNTIF(INDIRECT("'"&amp;$N$3:$N$18&amp;"'!D101"),"Y"))</f>
        <v>4</v>
      </c>
      <c r="C101" s="165">
        <f>SUM(Start:End!H101)</f>
        <v>36</v>
      </c>
      <c r="D101" s="101" cm="1">
        <f t="array" aca="1" ref="D101" ca="1">SUMPRODUCT(COUNTIF(INDIRECT("'"&amp;$N$3:$N$16&amp;"'!D101"),"TBD"))</f>
        <v>0</v>
      </c>
      <c r="E101" s="72"/>
    </row>
    <row r="102" spans="1:6" outlineLevel="1">
      <c r="A102" s="57" t="s">
        <v>132</v>
      </c>
      <c r="B102" s="102" cm="1">
        <f t="array" aca="1" ref="B102" ca="1">SUMPRODUCT(COUNTIF(INDIRECT("'"&amp;$N$3:$N$18&amp;"'!D102"),"Y"))</f>
        <v>2</v>
      </c>
      <c r="C102" s="102">
        <f>SUM(Start:End!H102)</f>
        <v>0</v>
      </c>
      <c r="D102" s="102" cm="1">
        <f t="array" aca="1" ref="D102" ca="1">SUMPRODUCT(COUNTIF(INDIRECT("'"&amp;$N$3:$N$16&amp;"'!D102"),"TBD"))</f>
        <v>0</v>
      </c>
      <c r="E102" s="72"/>
    </row>
    <row r="103" spans="1:6" outlineLevel="1">
      <c r="A103" s="138" t="s">
        <v>133</v>
      </c>
      <c r="B103" s="141"/>
      <c r="C103" s="141"/>
      <c r="D103" s="141"/>
      <c r="E103" s="143"/>
    </row>
    <row r="104" spans="1:6" outlineLevel="1">
      <c r="A104" s="54" t="s">
        <v>134</v>
      </c>
      <c r="B104" s="101" cm="1">
        <f t="array" aca="1" ref="B104" ca="1">SUMPRODUCT(COUNTIF(INDIRECT("'"&amp;$N$3:$N$18&amp;"'!D104"),"Y"))</f>
        <v>13</v>
      </c>
      <c r="C104" s="101">
        <f>SUM(Start:End!H104)</f>
        <v>6</v>
      </c>
      <c r="D104" s="101" cm="1">
        <f t="array" aca="1" ref="D104" ca="1">SUMPRODUCT(COUNTIF(INDIRECT("'"&amp;$N$3:$N$16&amp;"'!D104"),"TBD"))</f>
        <v>0</v>
      </c>
      <c r="E104" s="72"/>
    </row>
    <row r="105" spans="1:6" outlineLevel="1">
      <c r="A105" s="57" t="s">
        <v>136</v>
      </c>
      <c r="B105" s="101" cm="1">
        <f t="array" aca="1" ref="B105" ca="1">SUMPRODUCT(COUNTIF(INDIRECT("'"&amp;$N$3:$N$18&amp;"'!D105"),"Y"))</f>
        <v>9</v>
      </c>
      <c r="C105" s="101">
        <f>SUM(Start:End!H105)</f>
        <v>8</v>
      </c>
      <c r="D105" s="101" cm="1">
        <f t="array" aca="1" ref="D105" ca="1">SUMPRODUCT(COUNTIF(INDIRECT("'"&amp;$N$3:$N$16&amp;"'!D105"),"TBD"))</f>
        <v>1</v>
      </c>
      <c r="E105" s="72"/>
      <c r="F105" t="s">
        <v>174</v>
      </c>
    </row>
    <row r="106" spans="1:6">
      <c r="A106" s="138" t="s">
        <v>139</v>
      </c>
      <c r="B106" s="141"/>
      <c r="C106" s="141"/>
      <c r="D106" s="141"/>
      <c r="E106" s="143"/>
    </row>
    <row r="107" spans="1:6" outlineLevel="1">
      <c r="A107" s="54" t="s">
        <v>140</v>
      </c>
      <c r="B107" s="101" cm="1">
        <f t="array" aca="1" ref="B107" ca="1">SUMPRODUCT(COUNTIF(INDIRECT("'"&amp;$N$3:$N$18&amp;"'!D107"),"TBD"))</f>
        <v>8</v>
      </c>
      <c r="C107" s="101">
        <f>SUM(Start:End!H107)</f>
        <v>0</v>
      </c>
      <c r="D107" s="101" cm="1">
        <f t="array" aca="1" ref="D107" ca="1">SUMPRODUCT(COUNTIF(INDIRECT("'"&amp;$N$3:$N$16&amp;"'!D107"),"TBD"))</f>
        <v>6</v>
      </c>
      <c r="E107" s="72"/>
    </row>
    <row r="108" spans="1:6" outlineLevel="1">
      <c r="A108" s="54" t="s">
        <v>140</v>
      </c>
      <c r="B108" s="101" cm="1">
        <f t="array" aca="1" ref="B108" ca="1">SUMPRODUCT(COUNTIF(INDIRECT("'"&amp;$N$3:$N$18&amp;"'!D108"),"TBD"))</f>
        <v>12</v>
      </c>
      <c r="C108" s="101">
        <f>SUM(Start:End!H108)</f>
        <v>1</v>
      </c>
      <c r="D108" s="101" cm="1">
        <f t="array" aca="1" ref="D108" ca="1">SUMPRODUCT(COUNTIF(INDIRECT("'"&amp;$N$3:$N$16&amp;"'!D108"),"TBD"))</f>
        <v>10</v>
      </c>
      <c r="E108" s="72"/>
    </row>
    <row r="109" spans="1:6">
      <c r="A109" s="151"/>
      <c r="B109" s="153"/>
      <c r="C109" s="155"/>
      <c r="D109" s="155"/>
      <c r="E109" s="154"/>
    </row>
    <row r="110" spans="1:6">
      <c r="A110" s="66"/>
      <c r="B110" s="153"/>
      <c r="C110" s="153"/>
      <c r="D110" s="153"/>
      <c r="E110" s="154"/>
    </row>
    <row r="111" spans="1:6">
      <c r="A111" s="66"/>
      <c r="B111" s="153"/>
      <c r="C111" s="153"/>
      <c r="D111" s="153"/>
      <c r="E111" s="154"/>
    </row>
    <row r="112" spans="1:6">
      <c r="A112" s="66"/>
      <c r="B112" s="153"/>
      <c r="C112" s="155"/>
      <c r="D112" s="155"/>
      <c r="E112" s="154"/>
    </row>
    <row r="113" spans="1:5">
      <c r="B113" s="153"/>
      <c r="C113" s="155"/>
      <c r="D113" s="155"/>
      <c r="E113" s="154"/>
    </row>
    <row r="114" spans="1:5">
      <c r="A114" s="151"/>
      <c r="B114" s="153"/>
      <c r="C114" s="155"/>
      <c r="D114" s="155"/>
      <c r="E114" s="154"/>
    </row>
    <row r="115" spans="1:5">
      <c r="A115" s="151"/>
      <c r="B115" s="153"/>
      <c r="C115" s="155"/>
      <c r="D115" s="155"/>
      <c r="E115" s="154"/>
    </row>
    <row r="116" spans="1:5">
      <c r="A116" s="151"/>
      <c r="B116" s="153"/>
      <c r="C116" s="155"/>
      <c r="D116" s="155"/>
      <c r="E116" s="154"/>
    </row>
    <row r="117" spans="1:5">
      <c r="A117" s="151"/>
      <c r="B117" s="153"/>
      <c r="C117" s="155"/>
      <c r="D117" s="155"/>
      <c r="E117" s="154"/>
    </row>
    <row r="118" spans="1:5">
      <c r="A118" s="151"/>
      <c r="B118" s="153"/>
      <c r="C118" s="155"/>
      <c r="D118" s="155"/>
      <c r="E118" s="154"/>
    </row>
    <row r="119" spans="1:5">
      <c r="A119" s="151"/>
      <c r="B119" s="153"/>
      <c r="C119" s="155"/>
      <c r="D119" s="155"/>
      <c r="E119" s="154"/>
    </row>
    <row r="120" spans="1:5">
      <c r="A120" s="151"/>
      <c r="B120" s="153"/>
      <c r="C120" s="155"/>
      <c r="D120" s="155"/>
      <c r="E120" s="154"/>
    </row>
    <row r="121" spans="1:5">
      <c r="A121" s="151"/>
      <c r="B121" s="153"/>
      <c r="C121" s="155"/>
      <c r="D121" s="155"/>
      <c r="E121" s="154"/>
    </row>
    <row r="122" spans="1:5">
      <c r="A122" s="151"/>
      <c r="B122" s="153"/>
      <c r="C122" s="155"/>
      <c r="D122" s="155"/>
      <c r="E122" s="154"/>
    </row>
    <row r="123" spans="1:5">
      <c r="A123" s="151"/>
      <c r="B123" s="153"/>
      <c r="C123" s="155"/>
      <c r="D123" s="155"/>
      <c r="E123" s="154"/>
    </row>
    <row r="124" spans="1:5">
      <c r="A124" s="151"/>
      <c r="B124" s="153"/>
      <c r="C124" s="155"/>
      <c r="D124" s="155"/>
      <c r="E124" s="154"/>
    </row>
    <row r="125" spans="1:5">
      <c r="A125" s="151"/>
      <c r="B125" s="153"/>
      <c r="C125" s="155"/>
      <c r="D125" s="155"/>
      <c r="E125" s="154"/>
    </row>
    <row r="126" spans="1:5">
      <c r="A126" s="151"/>
      <c r="B126" s="153"/>
      <c r="C126" s="155"/>
      <c r="D126" s="155"/>
      <c r="E126" s="154"/>
    </row>
    <row r="127" spans="1:5">
      <c r="A127" s="151"/>
      <c r="B127" s="153"/>
      <c r="C127" s="155"/>
      <c r="D127" s="155"/>
      <c r="E127" s="154"/>
    </row>
    <row r="128" spans="1:5">
      <c r="A128" s="151"/>
      <c r="B128" s="153"/>
      <c r="C128" s="155"/>
      <c r="D128" s="155"/>
      <c r="E128" s="154"/>
    </row>
    <row r="129" spans="1:5">
      <c r="A129" s="151"/>
      <c r="B129" s="153"/>
      <c r="C129" s="155"/>
      <c r="D129" s="155"/>
      <c r="E129" s="154"/>
    </row>
    <row r="130" spans="1:5">
      <c r="A130" s="151"/>
      <c r="B130" s="153"/>
      <c r="C130" s="155"/>
      <c r="D130" s="155"/>
      <c r="E130" s="154"/>
    </row>
    <row r="131" spans="1:5">
      <c r="A131" s="151"/>
      <c r="B131" s="153"/>
      <c r="C131" s="155"/>
      <c r="D131" s="155"/>
      <c r="E131" s="154"/>
    </row>
    <row r="132" spans="1:5">
      <c r="A132" s="151"/>
      <c r="B132" s="153"/>
      <c r="C132" s="155"/>
      <c r="D132" s="155"/>
      <c r="E132" s="154"/>
    </row>
    <row r="133" spans="1:5">
      <c r="A133" s="151"/>
      <c r="B133" s="153"/>
      <c r="C133" s="155"/>
      <c r="D133" s="155"/>
      <c r="E133" s="154"/>
    </row>
    <row r="134" spans="1:5">
      <c r="A134" s="151"/>
      <c r="B134" s="153"/>
      <c r="C134" s="155"/>
      <c r="D134" s="155"/>
      <c r="E134" s="154"/>
    </row>
    <row r="135" spans="1:5">
      <c r="A135" s="151"/>
      <c r="B135" s="153"/>
      <c r="C135" s="155"/>
      <c r="D135" s="155"/>
      <c r="E135" s="154"/>
    </row>
    <row r="136" spans="1:5">
      <c r="A136" s="151"/>
      <c r="B136" s="153"/>
      <c r="C136" s="155"/>
      <c r="D136" s="155"/>
      <c r="E136" s="154"/>
    </row>
    <row r="137" spans="1:5">
      <c r="A137" s="151"/>
      <c r="B137" s="153"/>
      <c r="C137" s="155"/>
      <c r="D137" s="155"/>
      <c r="E137" s="154"/>
    </row>
    <row r="138" spans="1:5">
      <c r="A138" s="151"/>
      <c r="B138" s="153"/>
      <c r="C138" s="155"/>
      <c r="D138" s="155"/>
      <c r="E138" s="154"/>
    </row>
  </sheetData>
  <autoFilter ref="A3:C107" xr:uid="{00000000-0009-0000-0000-000002000000}"/>
  <mergeCells count="3">
    <mergeCell ref="H44:I44"/>
    <mergeCell ref="J44:K44"/>
    <mergeCell ref="M46:O46"/>
  </mergeCells>
  <phoneticPr fontId="33" type="noConversion"/>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85D27-B8E9-4F8F-9239-06E01210FF6F}">
  <dimension ref="A1"/>
  <sheetViews>
    <sheetView workbookViewId="0">
      <selection activeCell="E23" sqref="E23"/>
    </sheetView>
  </sheetViews>
  <sheetFormatPr defaultRowHeight="14.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D5F8A-80BC-412B-B16E-3E95810CF513}">
  <sheetPr>
    <outlinePr summaryBelow="0"/>
  </sheetPr>
  <dimension ref="A1:N139"/>
  <sheetViews>
    <sheetView topLeftCell="A19" zoomScale="80" zoomScaleNormal="80" workbookViewId="0">
      <selection activeCell="E41" sqref="E41"/>
    </sheetView>
  </sheetViews>
  <sheetFormatPr defaultRowHeight="14.5" outlineLevelRow="1"/>
  <cols>
    <col min="1" max="1" width="14.26953125" customWidth="1"/>
    <col min="2" max="2" width="42.54296875" customWidth="1"/>
    <col min="3" max="3" width="19.7265625" customWidth="1"/>
    <col min="4" max="4" width="13.453125" customWidth="1"/>
    <col min="5" max="5" width="35.453125" customWidth="1"/>
    <col min="6" max="6" width="16.26953125" customWidth="1"/>
    <col min="7" max="7" width="20.7265625" customWidth="1"/>
    <col min="8" max="8" width="8" customWidth="1"/>
    <col min="9" max="9" width="15" customWidth="1"/>
    <col min="10" max="10" width="18.7265625" customWidth="1"/>
    <col min="11" max="11" width="66.1796875" style="78" customWidth="1"/>
    <col min="12" max="12" width="48.54296875" customWidth="1"/>
    <col min="13" max="13" width="29.81640625" customWidth="1"/>
    <col min="14" max="14" width="34" customWidth="1"/>
  </cols>
  <sheetData>
    <row r="1" spans="1:14">
      <c r="B1" s="68" t="s">
        <v>215</v>
      </c>
      <c r="C1">
        <v>3001</v>
      </c>
    </row>
    <row r="2" spans="1:14" ht="30" customHeight="1">
      <c r="B2" s="65" t="s">
        <v>216</v>
      </c>
      <c r="C2" s="65" t="s">
        <v>217</v>
      </c>
    </row>
    <row r="3" spans="1:14" s="3" customFormat="1">
      <c r="A3" s="52" t="s">
        <v>0</v>
      </c>
      <c r="B3" s="52" t="s">
        <v>1</v>
      </c>
      <c r="C3" s="52" t="s">
        <v>2</v>
      </c>
      <c r="D3" s="52" t="s">
        <v>3</v>
      </c>
      <c r="E3" s="52" t="s">
        <v>4</v>
      </c>
      <c r="F3" s="52" t="s">
        <v>5</v>
      </c>
      <c r="G3" s="52" t="s">
        <v>6</v>
      </c>
      <c r="H3" s="52" t="s">
        <v>7</v>
      </c>
      <c r="I3" s="52" t="s">
        <v>8</v>
      </c>
      <c r="J3" s="52" t="s">
        <v>9</v>
      </c>
      <c r="K3" s="79" t="s">
        <v>10</v>
      </c>
      <c r="L3" s="52" t="s">
        <v>11</v>
      </c>
      <c r="M3" s="52" t="s">
        <v>12</v>
      </c>
      <c r="N3" s="52" t="s">
        <v>13</v>
      </c>
    </row>
    <row r="4" spans="1:14" s="3" customFormat="1">
      <c r="A4" s="52"/>
      <c r="B4" s="138" t="s">
        <v>15</v>
      </c>
      <c r="C4" s="53"/>
      <c r="D4" s="53"/>
      <c r="E4" s="53"/>
      <c r="F4" s="53"/>
      <c r="G4" s="53"/>
      <c r="H4" s="53"/>
      <c r="I4" s="67">
        <f>I5</f>
        <v>0</v>
      </c>
      <c r="J4" s="53"/>
      <c r="K4" s="80"/>
      <c r="L4" s="53"/>
      <c r="M4" s="53"/>
      <c r="N4" s="53"/>
    </row>
    <row r="5" spans="1:14" s="3" customFormat="1" ht="26.5" outlineLevel="1">
      <c r="A5" s="52"/>
      <c r="B5" s="54" t="s">
        <v>17</v>
      </c>
      <c r="C5" s="52"/>
      <c r="D5" s="52"/>
      <c r="E5" s="52"/>
      <c r="F5" s="52"/>
      <c r="G5" s="52"/>
      <c r="H5" s="52"/>
      <c r="I5" s="139">
        <v>0</v>
      </c>
      <c r="J5" s="75" t="s">
        <v>18</v>
      </c>
      <c r="K5" s="79"/>
      <c r="L5" s="84" t="s">
        <v>19</v>
      </c>
      <c r="M5" s="52"/>
      <c r="N5" s="52"/>
    </row>
    <row r="6" spans="1:14" s="3" customFormat="1">
      <c r="A6" s="52"/>
      <c r="B6" s="138" t="s">
        <v>21</v>
      </c>
      <c r="C6" s="53"/>
      <c r="D6" s="53"/>
      <c r="E6" s="53"/>
      <c r="F6" s="53"/>
      <c r="G6" s="53"/>
      <c r="H6" s="53"/>
      <c r="I6" s="67">
        <f>SUM(I7:I11)</f>
        <v>0</v>
      </c>
      <c r="J6" s="53"/>
      <c r="K6" s="80"/>
      <c r="L6" s="53"/>
      <c r="M6" s="53"/>
      <c r="N6" s="53"/>
    </row>
    <row r="7" spans="1:14" s="3" customFormat="1" outlineLevel="1">
      <c r="A7" s="52"/>
      <c r="B7" s="54" t="s">
        <v>23</v>
      </c>
      <c r="C7" s="71"/>
      <c r="D7" s="74"/>
      <c r="E7" s="72"/>
      <c r="F7" s="75"/>
      <c r="G7" s="75"/>
      <c r="H7" s="75"/>
      <c r="I7" s="139">
        <v>0</v>
      </c>
      <c r="J7" s="75" t="s">
        <v>24</v>
      </c>
      <c r="K7" s="72"/>
      <c r="L7" s="72"/>
      <c r="M7" s="52"/>
      <c r="N7" s="52"/>
    </row>
    <row r="8" spans="1:14" s="3" customFormat="1" outlineLevel="1">
      <c r="A8" s="52"/>
      <c r="B8" s="57" t="s">
        <v>26</v>
      </c>
      <c r="C8" s="71" t="s">
        <v>218</v>
      </c>
      <c r="D8" s="74" t="s">
        <v>125</v>
      </c>
      <c r="E8" s="72"/>
      <c r="F8" s="75"/>
      <c r="G8" s="75"/>
      <c r="H8" s="75"/>
      <c r="I8" s="139">
        <v>0</v>
      </c>
      <c r="J8" s="75" t="s">
        <v>18</v>
      </c>
      <c r="K8" s="72"/>
      <c r="L8" s="72"/>
      <c r="M8" s="52"/>
      <c r="N8" s="52"/>
    </row>
    <row r="9" spans="1:14" s="3" customFormat="1" outlineLevel="1">
      <c r="A9" s="52"/>
      <c r="B9" s="54" t="s">
        <v>28</v>
      </c>
      <c r="C9" s="71" t="s">
        <v>218</v>
      </c>
      <c r="D9" s="74" t="s">
        <v>125</v>
      </c>
      <c r="E9" s="72"/>
      <c r="F9" s="75"/>
      <c r="G9" s="75"/>
      <c r="H9" s="75"/>
      <c r="I9" s="139">
        <v>0</v>
      </c>
      <c r="J9" s="75" t="s">
        <v>24</v>
      </c>
      <c r="K9" s="72"/>
      <c r="L9" s="72"/>
      <c r="M9" s="52"/>
      <c r="N9" s="52"/>
    </row>
    <row r="10" spans="1:14" s="3" customFormat="1" outlineLevel="1">
      <c r="A10" s="52"/>
      <c r="B10" s="57" t="s">
        <v>26</v>
      </c>
      <c r="C10" s="71"/>
      <c r="D10" s="74"/>
      <c r="E10" s="72"/>
      <c r="F10" s="75"/>
      <c r="G10" s="75"/>
      <c r="H10" s="75"/>
      <c r="I10" s="139">
        <v>0</v>
      </c>
      <c r="J10" s="75" t="s">
        <v>18</v>
      </c>
      <c r="K10" s="72"/>
      <c r="L10" s="72"/>
      <c r="M10" s="52"/>
      <c r="N10" s="52"/>
    </row>
    <row r="11" spans="1:14" s="3" customFormat="1" outlineLevel="1">
      <c r="A11" s="52"/>
      <c r="B11" s="54" t="s">
        <v>31</v>
      </c>
      <c r="C11" s="71" t="s">
        <v>219</v>
      </c>
      <c r="D11" s="74" t="s">
        <v>125</v>
      </c>
      <c r="E11" s="72"/>
      <c r="F11" s="75"/>
      <c r="G11" s="75"/>
      <c r="H11" s="75"/>
      <c r="I11" s="140" t="s">
        <v>32</v>
      </c>
      <c r="J11" s="75"/>
      <c r="L11" s="72"/>
      <c r="M11" s="52"/>
      <c r="N11" s="52"/>
    </row>
    <row r="12" spans="1:14" s="3" customFormat="1">
      <c r="A12" s="52"/>
      <c r="B12" s="138" t="s">
        <v>35</v>
      </c>
      <c r="C12" s="53"/>
      <c r="D12" s="53"/>
      <c r="E12" s="53"/>
      <c r="F12" s="53"/>
      <c r="G12" s="53"/>
      <c r="H12" s="53"/>
      <c r="I12" s="67">
        <f>SUM(I13:I16)</f>
        <v>0</v>
      </c>
      <c r="J12" s="53"/>
      <c r="K12" s="80"/>
      <c r="L12" s="53"/>
      <c r="M12" s="53"/>
      <c r="N12" s="53"/>
    </row>
    <row r="13" spans="1:14" s="3" customFormat="1" ht="51" outlineLevel="1">
      <c r="A13" s="52"/>
      <c r="B13" s="69" t="s">
        <v>37</v>
      </c>
      <c r="C13" s="71"/>
      <c r="D13" s="71"/>
      <c r="E13" s="71"/>
      <c r="F13" s="71"/>
      <c r="G13" s="75"/>
      <c r="H13" s="71"/>
      <c r="I13" s="139">
        <v>0</v>
      </c>
      <c r="J13" s="75" t="s">
        <v>24</v>
      </c>
      <c r="K13" s="79"/>
      <c r="L13" s="84" t="s">
        <v>38</v>
      </c>
      <c r="M13" s="52"/>
      <c r="N13" s="52"/>
    </row>
    <row r="14" spans="1:14" s="3" customFormat="1" outlineLevel="1">
      <c r="A14" s="52"/>
      <c r="B14" s="70" t="s">
        <v>18</v>
      </c>
      <c r="C14" s="71"/>
      <c r="D14" s="71"/>
      <c r="E14" s="71"/>
      <c r="F14" s="71"/>
      <c r="G14" s="75"/>
      <c r="H14" s="71"/>
      <c r="I14" s="139">
        <v>0</v>
      </c>
      <c r="J14" s="75" t="s">
        <v>18</v>
      </c>
      <c r="K14" s="79"/>
      <c r="L14" s="52"/>
      <c r="M14" s="52"/>
      <c r="N14" s="52"/>
    </row>
    <row r="15" spans="1:14" s="3" customFormat="1" outlineLevel="1">
      <c r="A15" s="52"/>
      <c r="B15" s="69" t="s">
        <v>41</v>
      </c>
      <c r="C15" s="71"/>
      <c r="D15" s="71"/>
      <c r="E15" s="52"/>
      <c r="F15" s="52"/>
      <c r="G15" s="75"/>
      <c r="H15" s="52"/>
      <c r="I15" s="139">
        <v>0</v>
      </c>
      <c r="J15" s="75" t="s">
        <v>24</v>
      </c>
      <c r="K15" s="79"/>
      <c r="L15" s="52"/>
      <c r="M15" s="52"/>
      <c r="N15" s="52"/>
    </row>
    <row r="16" spans="1:14" s="3" customFormat="1" outlineLevel="1">
      <c r="A16" s="52"/>
      <c r="B16" s="70" t="s">
        <v>18</v>
      </c>
      <c r="C16" s="71"/>
      <c r="D16" s="71"/>
      <c r="E16" s="52"/>
      <c r="F16" s="52"/>
      <c r="G16" s="75"/>
      <c r="H16" s="52"/>
      <c r="I16" s="139">
        <v>0</v>
      </c>
      <c r="J16" s="75" t="s">
        <v>18</v>
      </c>
      <c r="K16" s="79"/>
      <c r="L16" s="52"/>
      <c r="M16" s="52"/>
      <c r="N16" s="52"/>
    </row>
    <row r="17" spans="1:14" s="3" customFormat="1">
      <c r="A17" s="52"/>
      <c r="B17" s="138" t="s">
        <v>44</v>
      </c>
      <c r="C17" s="141"/>
      <c r="D17" s="141"/>
      <c r="E17" s="53"/>
      <c r="F17" s="53"/>
      <c r="G17" s="142"/>
      <c r="H17" s="53"/>
      <c r="I17" s="67">
        <f>SUM(I18:I19)</f>
        <v>0</v>
      </c>
      <c r="J17" s="53"/>
      <c r="K17" s="80"/>
      <c r="L17" s="53"/>
      <c r="M17" s="53"/>
      <c r="N17" s="53"/>
    </row>
    <row r="18" spans="1:14" s="3" customFormat="1" outlineLevel="1">
      <c r="A18" s="52"/>
      <c r="B18" s="69" t="s">
        <v>45</v>
      </c>
      <c r="C18" s="71"/>
      <c r="D18" s="71"/>
      <c r="E18" s="52"/>
      <c r="F18" s="52"/>
      <c r="G18" s="75"/>
      <c r="H18" s="52"/>
      <c r="I18" s="139">
        <v>0</v>
      </c>
      <c r="J18" s="75" t="s">
        <v>24</v>
      </c>
      <c r="K18" s="79"/>
      <c r="L18" s="52"/>
      <c r="M18" s="52"/>
      <c r="N18" s="52"/>
    </row>
    <row r="19" spans="1:14" s="3" customFormat="1" outlineLevel="1">
      <c r="A19" s="52"/>
      <c r="B19" s="70" t="s">
        <v>18</v>
      </c>
      <c r="C19" s="71"/>
      <c r="D19" s="71"/>
      <c r="E19" s="52"/>
      <c r="F19" s="52"/>
      <c r="G19" s="75"/>
      <c r="H19" s="52"/>
      <c r="I19" s="139">
        <v>0</v>
      </c>
      <c r="J19" s="75" t="s">
        <v>18</v>
      </c>
      <c r="K19" s="79"/>
      <c r="L19" s="52"/>
      <c r="M19" s="52"/>
      <c r="N19" s="52"/>
    </row>
    <row r="20" spans="1:14" s="3" customFormat="1">
      <c r="A20" s="52"/>
      <c r="B20" s="138" t="s">
        <v>46</v>
      </c>
      <c r="C20" s="141"/>
      <c r="D20" s="160"/>
      <c r="E20" s="143"/>
      <c r="F20" s="142"/>
      <c r="G20" s="142"/>
      <c r="H20" s="142"/>
      <c r="I20" s="67">
        <f>SUM(I21:I28)</f>
        <v>0</v>
      </c>
      <c r="J20" s="142"/>
      <c r="K20" s="143"/>
      <c r="L20" s="143"/>
      <c r="M20" s="53"/>
      <c r="N20" s="53"/>
    </row>
    <row r="21" spans="1:14" s="3" customFormat="1" ht="38.5" outlineLevel="1">
      <c r="A21" s="52"/>
      <c r="B21" s="54" t="s">
        <v>47</v>
      </c>
      <c r="C21" s="3" t="s">
        <v>220</v>
      </c>
      <c r="D21" s="74" t="s">
        <v>221</v>
      </c>
      <c r="E21" s="72" t="s">
        <v>222</v>
      </c>
      <c r="F21" s="144">
        <f>50*15</f>
        <v>750</v>
      </c>
      <c r="G21" s="75" t="s">
        <v>223</v>
      </c>
      <c r="H21" s="144">
        <v>1</v>
      </c>
      <c r="I21" s="139">
        <v>0</v>
      </c>
      <c r="J21" s="75" t="s">
        <v>24</v>
      </c>
      <c r="K21" s="72" t="s">
        <v>224</v>
      </c>
      <c r="L21" s="72"/>
      <c r="M21" s="52"/>
      <c r="N21" s="52" t="s">
        <v>49</v>
      </c>
    </row>
    <row r="22" spans="1:14" s="3" customFormat="1" outlineLevel="1">
      <c r="A22" s="52"/>
      <c r="B22" s="57" t="s">
        <v>50</v>
      </c>
      <c r="C22" s="71" t="s">
        <v>218</v>
      </c>
      <c r="D22" s="74" t="s">
        <v>221</v>
      </c>
      <c r="E22" s="72"/>
      <c r="F22" s="75"/>
      <c r="G22" s="75"/>
      <c r="H22" s="75"/>
      <c r="I22" s="139">
        <v>0</v>
      </c>
      <c r="J22" s="75" t="s">
        <v>18</v>
      </c>
      <c r="K22" s="72"/>
      <c r="L22" s="72"/>
      <c r="M22" s="52"/>
      <c r="N22" s="52"/>
    </row>
    <row r="23" spans="1:14" s="3" customFormat="1" ht="34.5" customHeight="1" outlineLevel="1">
      <c r="A23" s="52"/>
      <c r="B23" s="54" t="s">
        <v>51</v>
      </c>
      <c r="C23" s="3" t="s">
        <v>219</v>
      </c>
      <c r="D23" s="74" t="s">
        <v>221</v>
      </c>
      <c r="E23" s="72" t="s">
        <v>225</v>
      </c>
      <c r="F23" s="144">
        <v>750</v>
      </c>
      <c r="H23" s="144">
        <v>1</v>
      </c>
      <c r="I23" s="139">
        <v>0</v>
      </c>
      <c r="J23" s="75" t="s">
        <v>24</v>
      </c>
      <c r="K23" s="72" t="s">
        <v>226</v>
      </c>
      <c r="L23" s="72"/>
      <c r="M23" s="52"/>
      <c r="N23" s="52" t="s">
        <v>49</v>
      </c>
    </row>
    <row r="24" spans="1:14" s="3" customFormat="1" outlineLevel="1">
      <c r="A24" s="52"/>
      <c r="B24" s="57" t="s">
        <v>50</v>
      </c>
      <c r="C24" s="71" t="s">
        <v>227</v>
      </c>
      <c r="D24" s="74" t="s">
        <v>228</v>
      </c>
      <c r="G24" s="144" t="s">
        <v>223</v>
      </c>
      <c r="I24" s="139">
        <v>0</v>
      </c>
      <c r="J24" s="75" t="s">
        <v>18</v>
      </c>
      <c r="L24" s="72"/>
      <c r="M24" s="83"/>
      <c r="N24" s="52"/>
    </row>
    <row r="25" spans="1:14" s="3" customFormat="1" outlineLevel="1">
      <c r="A25" s="52"/>
      <c r="B25" s="54" t="s">
        <v>54</v>
      </c>
      <c r="C25" s="71" t="s">
        <v>219</v>
      </c>
      <c r="D25" s="74" t="s">
        <v>125</v>
      </c>
      <c r="E25" s="72"/>
      <c r="F25" s="144"/>
      <c r="G25" s="75" t="s">
        <v>223</v>
      </c>
      <c r="H25" s="144"/>
      <c r="I25" s="139">
        <v>0</v>
      </c>
      <c r="J25" s="75" t="s">
        <v>24</v>
      </c>
      <c r="K25" s="72"/>
      <c r="L25" s="72" t="s">
        <v>229</v>
      </c>
      <c r="M25" s="52"/>
      <c r="N25" s="52" t="s">
        <v>49</v>
      </c>
    </row>
    <row r="26" spans="1:14" s="3" customFormat="1" outlineLevel="1">
      <c r="A26" s="52"/>
      <c r="B26" s="57" t="s">
        <v>50</v>
      </c>
      <c r="G26" s="75"/>
      <c r="H26" s="75"/>
      <c r="I26" s="139">
        <v>0</v>
      </c>
      <c r="J26" s="75" t="s">
        <v>18</v>
      </c>
      <c r="K26" s="72"/>
      <c r="L26" s="72"/>
      <c r="M26" s="52"/>
      <c r="N26" s="52"/>
    </row>
    <row r="27" spans="1:14" s="3" customFormat="1" ht="51" outlineLevel="1">
      <c r="A27" s="52"/>
      <c r="B27" s="54" t="s">
        <v>55</v>
      </c>
      <c r="C27" s="71" t="s">
        <v>230</v>
      </c>
      <c r="D27" s="74" t="s">
        <v>221</v>
      </c>
      <c r="E27" s="94" t="s">
        <v>231</v>
      </c>
      <c r="F27" s="75"/>
      <c r="G27" s="75" t="s">
        <v>223</v>
      </c>
      <c r="H27" s="75">
        <v>1</v>
      </c>
      <c r="I27" s="139">
        <v>0</v>
      </c>
      <c r="J27" s="75" t="s">
        <v>24</v>
      </c>
      <c r="K27" s="72" t="s">
        <v>232</v>
      </c>
      <c r="L27" s="72"/>
      <c r="M27" s="52"/>
      <c r="N27" s="52"/>
    </row>
    <row r="28" spans="1:14" s="3" customFormat="1" outlineLevel="1">
      <c r="A28" s="52"/>
      <c r="B28" s="57" t="s">
        <v>50</v>
      </c>
      <c r="C28" s="71"/>
      <c r="D28" s="74"/>
      <c r="E28" s="72"/>
      <c r="F28" s="75"/>
      <c r="G28" s="75"/>
      <c r="H28" s="75"/>
      <c r="I28" s="139">
        <v>0</v>
      </c>
      <c r="J28" s="75" t="s">
        <v>18</v>
      </c>
      <c r="K28" s="72"/>
      <c r="L28" s="72"/>
      <c r="M28" s="52"/>
      <c r="N28" s="52"/>
    </row>
    <row r="29" spans="1:14">
      <c r="A29" s="145"/>
      <c r="B29" s="55" t="s">
        <v>56</v>
      </c>
      <c r="C29" s="141"/>
      <c r="D29" s="160"/>
      <c r="E29" s="143"/>
      <c r="F29" s="142"/>
      <c r="G29" s="142"/>
      <c r="H29" s="142"/>
      <c r="I29" s="67">
        <f>SUM(I30:I46)</f>
        <v>0</v>
      </c>
      <c r="J29" s="142"/>
      <c r="K29" s="143"/>
      <c r="L29" s="143"/>
      <c r="M29" s="143"/>
      <c r="N29" s="143"/>
    </row>
    <row r="30" spans="1:14" outlineLevel="1">
      <c r="A30" s="146"/>
      <c r="B30" s="54" t="s">
        <v>57</v>
      </c>
      <c r="C30" s="71" t="s">
        <v>233</v>
      </c>
      <c r="D30" s="74" t="s">
        <v>221</v>
      </c>
      <c r="E30" s="94" t="s">
        <v>182</v>
      </c>
      <c r="F30" s="75">
        <v>30</v>
      </c>
      <c r="G30" s="74" t="s">
        <v>234</v>
      </c>
      <c r="H30" s="75">
        <v>1</v>
      </c>
      <c r="I30" s="139">
        <v>0</v>
      </c>
      <c r="J30" s="75" t="s">
        <v>24</v>
      </c>
      <c r="K30" s="72" t="s">
        <v>235</v>
      </c>
      <c r="L30" s="72"/>
      <c r="M30" s="72"/>
      <c r="N30" s="72" t="s">
        <v>49</v>
      </c>
    </row>
    <row r="31" spans="1:14" ht="26" outlineLevel="1">
      <c r="B31" s="57" t="s">
        <v>59</v>
      </c>
      <c r="C31" s="71" t="s">
        <v>236</v>
      </c>
      <c r="D31" s="74" t="s">
        <v>221</v>
      </c>
      <c r="E31" s="72" t="s">
        <v>237</v>
      </c>
      <c r="F31" s="75" t="s">
        <v>238</v>
      </c>
      <c r="G31" s="74" t="s">
        <v>239</v>
      </c>
      <c r="H31" s="75"/>
      <c r="I31" s="139">
        <v>0</v>
      </c>
      <c r="J31" s="75" t="s">
        <v>24</v>
      </c>
      <c r="K31" s="72" t="s">
        <v>240</v>
      </c>
      <c r="L31" s="72"/>
      <c r="M31" s="72"/>
      <c r="N31" s="72"/>
    </row>
    <row r="32" spans="1:14" ht="26" outlineLevel="1">
      <c r="A32" s="56"/>
      <c r="B32" s="57" t="s">
        <v>61</v>
      </c>
      <c r="C32" s="71" t="s">
        <v>241</v>
      </c>
      <c r="D32" s="74" t="s">
        <v>221</v>
      </c>
      <c r="E32" s="72" t="s">
        <v>62</v>
      </c>
      <c r="F32" s="75" t="s">
        <v>218</v>
      </c>
      <c r="G32" s="74" t="s">
        <v>242</v>
      </c>
      <c r="H32" s="75"/>
      <c r="I32" s="139">
        <v>0</v>
      </c>
      <c r="J32" s="75" t="s">
        <v>18</v>
      </c>
      <c r="K32" s="72"/>
      <c r="L32" s="72"/>
      <c r="M32" s="72"/>
      <c r="N32" s="72"/>
    </row>
    <row r="33" spans="1:14" ht="26" outlineLevel="1">
      <c r="A33" s="56"/>
      <c r="B33" s="57" t="s">
        <v>63</v>
      </c>
      <c r="C33" s="71" t="s">
        <v>241</v>
      </c>
      <c r="D33" s="74" t="s">
        <v>221</v>
      </c>
      <c r="E33" s="72" t="s">
        <v>243</v>
      </c>
      <c r="F33" s="75" t="s">
        <v>218</v>
      </c>
      <c r="G33" s="74" t="s">
        <v>242</v>
      </c>
      <c r="H33" s="75"/>
      <c r="I33" s="139">
        <v>0</v>
      </c>
      <c r="J33" s="75" t="s">
        <v>18</v>
      </c>
      <c r="K33" s="72"/>
      <c r="L33" s="72"/>
      <c r="M33" s="72"/>
      <c r="N33" s="72"/>
    </row>
    <row r="34" spans="1:14" outlineLevel="1">
      <c r="A34" s="56"/>
      <c r="B34" s="57" t="s">
        <v>64</v>
      </c>
      <c r="C34" s="71"/>
      <c r="D34" s="74" t="s">
        <v>221</v>
      </c>
      <c r="E34" s="72" t="s">
        <v>244</v>
      </c>
      <c r="F34" s="75" t="s">
        <v>218</v>
      </c>
      <c r="G34" s="74" t="s">
        <v>242</v>
      </c>
      <c r="H34" s="75"/>
      <c r="I34" s="139"/>
      <c r="J34" s="75" t="s">
        <v>18</v>
      </c>
      <c r="K34" s="72"/>
      <c r="L34" s="72"/>
      <c r="M34" s="72"/>
      <c r="N34" s="72"/>
    </row>
    <row r="35" spans="1:14" outlineLevel="1">
      <c r="A35" s="56"/>
      <c r="B35" s="54" t="s">
        <v>65</v>
      </c>
      <c r="C35" s="71" t="s">
        <v>218</v>
      </c>
      <c r="D35" s="74" t="s">
        <v>228</v>
      </c>
      <c r="E35" s="71" t="s">
        <v>218</v>
      </c>
      <c r="F35" s="71" t="s">
        <v>218</v>
      </c>
      <c r="G35" s="74" t="s">
        <v>239</v>
      </c>
      <c r="H35" s="71" t="s">
        <v>218</v>
      </c>
      <c r="I35" s="139">
        <v>0</v>
      </c>
      <c r="J35" s="75" t="s">
        <v>24</v>
      </c>
      <c r="K35" s="72"/>
      <c r="L35" s="72"/>
      <c r="M35" s="72"/>
      <c r="N35" s="72"/>
    </row>
    <row r="36" spans="1:14" outlineLevel="1">
      <c r="A36" s="56"/>
      <c r="B36" s="57" t="s">
        <v>66</v>
      </c>
      <c r="C36" s="71" t="s">
        <v>218</v>
      </c>
      <c r="D36" s="74" t="s">
        <v>228</v>
      </c>
      <c r="E36" s="71" t="s">
        <v>218</v>
      </c>
      <c r="F36" s="71" t="s">
        <v>218</v>
      </c>
      <c r="G36" s="74"/>
      <c r="H36" s="71" t="s">
        <v>218</v>
      </c>
      <c r="I36" s="139">
        <v>0</v>
      </c>
      <c r="J36" s="75" t="s">
        <v>18</v>
      </c>
      <c r="K36" s="72"/>
      <c r="L36" s="72"/>
      <c r="M36" s="72"/>
      <c r="N36" s="72"/>
    </row>
    <row r="37" spans="1:14" outlineLevel="1">
      <c r="A37" s="56"/>
      <c r="B37" s="57" t="s">
        <v>63</v>
      </c>
      <c r="C37" s="71" t="s">
        <v>218</v>
      </c>
      <c r="D37" s="74" t="s">
        <v>228</v>
      </c>
      <c r="E37" s="71" t="s">
        <v>218</v>
      </c>
      <c r="F37" s="71" t="s">
        <v>218</v>
      </c>
      <c r="G37" s="74"/>
      <c r="H37" s="71" t="s">
        <v>218</v>
      </c>
      <c r="I37" s="139">
        <v>0</v>
      </c>
      <c r="J37" s="75" t="s">
        <v>18</v>
      </c>
      <c r="K37" s="72"/>
      <c r="L37" s="72"/>
      <c r="M37" s="72"/>
      <c r="N37" s="72"/>
    </row>
    <row r="38" spans="1:14" outlineLevel="1">
      <c r="A38" s="56"/>
      <c r="B38" s="54" t="s">
        <v>67</v>
      </c>
      <c r="C38" s="71" t="s">
        <v>245</v>
      </c>
      <c r="D38" s="74" t="s">
        <v>221</v>
      </c>
      <c r="E38" s="93" t="s">
        <v>187</v>
      </c>
      <c r="F38" s="75"/>
      <c r="G38" s="74" t="s">
        <v>242</v>
      </c>
      <c r="H38" s="75">
        <v>1</v>
      </c>
      <c r="I38" s="139">
        <v>0</v>
      </c>
      <c r="J38" s="75" t="s">
        <v>24</v>
      </c>
      <c r="K38" s="72" t="s">
        <v>246</v>
      </c>
      <c r="L38" s="72"/>
      <c r="M38" s="72"/>
      <c r="N38" s="72" t="s">
        <v>69</v>
      </c>
    </row>
    <row r="39" spans="1:14" ht="15" customHeight="1" outlineLevel="1">
      <c r="A39" s="56"/>
      <c r="B39" s="57" t="s">
        <v>66</v>
      </c>
      <c r="C39" s="71" t="s">
        <v>218</v>
      </c>
      <c r="D39" s="74" t="s">
        <v>228</v>
      </c>
      <c r="E39" s="71" t="s">
        <v>218</v>
      </c>
      <c r="F39" s="75"/>
      <c r="G39" s="74"/>
      <c r="H39" s="75"/>
      <c r="I39" s="139">
        <v>0</v>
      </c>
      <c r="J39" s="75" t="s">
        <v>18</v>
      </c>
      <c r="K39" s="72"/>
      <c r="L39" s="72"/>
      <c r="M39" s="72"/>
      <c r="N39" s="72"/>
    </row>
    <row r="40" spans="1:14" outlineLevel="1">
      <c r="A40" s="56"/>
      <c r="B40" s="57" t="s">
        <v>63</v>
      </c>
      <c r="C40" s="71" t="s">
        <v>218</v>
      </c>
      <c r="D40" s="74" t="s">
        <v>228</v>
      </c>
      <c r="E40" s="71" t="s">
        <v>218</v>
      </c>
      <c r="F40" s="75"/>
      <c r="G40" s="74"/>
      <c r="H40" s="75"/>
      <c r="I40" s="139">
        <v>0</v>
      </c>
      <c r="J40" s="75" t="s">
        <v>18</v>
      </c>
      <c r="K40" s="72"/>
      <c r="L40" s="72"/>
      <c r="M40" s="72"/>
      <c r="N40" s="72"/>
    </row>
    <row r="41" spans="1:14" ht="26" outlineLevel="1">
      <c r="A41" s="56"/>
      <c r="B41" s="54" t="s">
        <v>70</v>
      </c>
      <c r="C41" s="71" t="s">
        <v>247</v>
      </c>
      <c r="D41" s="74" t="s">
        <v>221</v>
      </c>
      <c r="E41" s="93" t="s">
        <v>192</v>
      </c>
      <c r="F41" s="75"/>
      <c r="G41" s="74" t="s">
        <v>242</v>
      </c>
      <c r="H41" s="75">
        <v>1</v>
      </c>
      <c r="I41" s="139">
        <v>0</v>
      </c>
      <c r="J41" s="75" t="s">
        <v>24</v>
      </c>
      <c r="K41" s="72" t="s">
        <v>248</v>
      </c>
      <c r="L41" s="72"/>
      <c r="M41" s="71" t="s">
        <v>249</v>
      </c>
      <c r="N41" s="72" t="s">
        <v>69</v>
      </c>
    </row>
    <row r="42" spans="1:14" outlineLevel="1">
      <c r="A42" s="56"/>
      <c r="B42" s="57" t="s">
        <v>73</v>
      </c>
      <c r="C42" s="71" t="s">
        <v>218</v>
      </c>
      <c r="D42" s="74" t="s">
        <v>228</v>
      </c>
      <c r="E42" s="72" t="s">
        <v>218</v>
      </c>
      <c r="F42" s="75"/>
      <c r="G42" s="74"/>
      <c r="H42" s="75"/>
      <c r="I42" s="139">
        <v>0</v>
      </c>
      <c r="J42" s="75" t="s">
        <v>18</v>
      </c>
      <c r="K42" s="72"/>
      <c r="L42" s="72"/>
      <c r="M42" s="72"/>
      <c r="N42" s="72"/>
    </row>
    <row r="43" spans="1:14" outlineLevel="1">
      <c r="A43" s="56"/>
      <c r="B43" s="57" t="s">
        <v>63</v>
      </c>
      <c r="C43" s="71" t="s">
        <v>218</v>
      </c>
      <c r="D43" s="74" t="s">
        <v>228</v>
      </c>
      <c r="E43" s="72" t="s">
        <v>218</v>
      </c>
      <c r="F43" s="75"/>
      <c r="G43" s="74"/>
      <c r="H43" s="75"/>
      <c r="I43" s="139">
        <v>0</v>
      </c>
      <c r="J43" s="75" t="s">
        <v>18</v>
      </c>
      <c r="K43" s="72"/>
      <c r="L43" s="72"/>
      <c r="M43" s="72"/>
      <c r="N43" s="72"/>
    </row>
    <row r="44" spans="1:14" ht="38.5" outlineLevel="1">
      <c r="A44" s="56"/>
      <c r="B44" s="54" t="s">
        <v>74</v>
      </c>
      <c r="C44" s="71" t="s">
        <v>250</v>
      </c>
      <c r="D44" s="74" t="s">
        <v>221</v>
      </c>
      <c r="E44" s="72" t="s">
        <v>196</v>
      </c>
      <c r="F44" s="75" t="s">
        <v>251</v>
      </c>
      <c r="G44" s="74" t="s">
        <v>239</v>
      </c>
      <c r="H44" s="75">
        <v>1</v>
      </c>
      <c r="I44" s="139">
        <v>0</v>
      </c>
      <c r="J44" s="75" t="s">
        <v>24</v>
      </c>
      <c r="K44" s="72" t="s">
        <v>252</v>
      </c>
      <c r="L44" s="72"/>
      <c r="M44" s="72"/>
      <c r="N44" s="72" t="s">
        <v>69</v>
      </c>
    </row>
    <row r="45" spans="1:14" ht="15" customHeight="1" outlineLevel="1">
      <c r="A45" s="56"/>
      <c r="B45" s="147" t="s">
        <v>76</v>
      </c>
      <c r="C45" s="71"/>
      <c r="D45" s="74" t="s">
        <v>228</v>
      </c>
      <c r="E45" s="72" t="s">
        <v>218</v>
      </c>
      <c r="F45" s="75"/>
      <c r="G45" s="74"/>
      <c r="H45" s="75"/>
      <c r="I45" s="139">
        <v>0</v>
      </c>
      <c r="J45" s="75" t="s">
        <v>18</v>
      </c>
      <c r="K45" s="72"/>
      <c r="L45" s="72"/>
      <c r="M45" s="72"/>
      <c r="N45" s="72"/>
    </row>
    <row r="46" spans="1:14" outlineLevel="1">
      <c r="A46" s="56"/>
      <c r="B46" s="57" t="s">
        <v>63</v>
      </c>
      <c r="C46" s="71"/>
      <c r="D46" s="74" t="s">
        <v>221</v>
      </c>
      <c r="E46" s="72" t="s">
        <v>253</v>
      </c>
      <c r="F46" s="75"/>
      <c r="G46" s="74"/>
      <c r="H46" s="75"/>
      <c r="I46" s="139">
        <v>0</v>
      </c>
      <c r="J46" s="75" t="s">
        <v>18</v>
      </c>
      <c r="K46" s="72"/>
      <c r="L46" s="72"/>
      <c r="M46" s="72"/>
      <c r="N46" s="72"/>
    </row>
    <row r="47" spans="1:14">
      <c r="A47" s="56"/>
      <c r="B47" s="55" t="s">
        <v>77</v>
      </c>
      <c r="C47" s="141"/>
      <c r="D47" s="160"/>
      <c r="E47" s="143"/>
      <c r="F47" s="142"/>
      <c r="G47" s="142"/>
      <c r="H47" s="142"/>
      <c r="I47" s="67">
        <f>SUM(I48:I68)</f>
        <v>0</v>
      </c>
      <c r="J47" s="142"/>
      <c r="K47" s="143"/>
      <c r="L47" s="143"/>
      <c r="M47" s="143"/>
      <c r="N47" s="143"/>
    </row>
    <row r="48" spans="1:14" ht="60.75" customHeight="1" outlineLevel="1">
      <c r="A48" s="56"/>
      <c r="B48" s="54" t="s">
        <v>78</v>
      </c>
      <c r="C48" s="71" t="s">
        <v>254</v>
      </c>
      <c r="D48" s="74" t="s">
        <v>221</v>
      </c>
      <c r="E48" s="72" t="s">
        <v>203</v>
      </c>
      <c r="F48" s="75"/>
      <c r="G48" s="75" t="s">
        <v>242</v>
      </c>
      <c r="H48" s="75">
        <v>1</v>
      </c>
      <c r="I48" s="139">
        <v>0</v>
      </c>
      <c r="J48" s="75" t="s">
        <v>24</v>
      </c>
      <c r="K48" s="148" t="s">
        <v>255</v>
      </c>
      <c r="L48" s="76" t="s">
        <v>256</v>
      </c>
      <c r="M48" s="72"/>
      <c r="N48" s="72" t="s">
        <v>82</v>
      </c>
    </row>
    <row r="49" spans="1:14" ht="26" outlineLevel="1">
      <c r="A49" s="56"/>
      <c r="B49" s="57" t="s">
        <v>59</v>
      </c>
      <c r="C49" s="71" t="s">
        <v>227</v>
      </c>
      <c r="D49" s="74" t="s">
        <v>221</v>
      </c>
      <c r="E49" s="72" t="s">
        <v>257</v>
      </c>
      <c r="F49" s="75" t="s">
        <v>258</v>
      </c>
      <c r="G49" s="75" t="s">
        <v>239</v>
      </c>
      <c r="H49" s="75">
        <v>1</v>
      </c>
      <c r="I49" s="139">
        <v>0</v>
      </c>
      <c r="J49" s="75" t="s">
        <v>24</v>
      </c>
      <c r="K49" s="148" t="s">
        <v>259</v>
      </c>
      <c r="L49" s="76"/>
      <c r="M49" s="72"/>
      <c r="N49" s="72"/>
    </row>
    <row r="50" spans="1:14" outlineLevel="1">
      <c r="A50" s="56"/>
      <c r="B50" s="57" t="s">
        <v>61</v>
      </c>
      <c r="C50" s="71" t="s">
        <v>260</v>
      </c>
      <c r="D50" s="74" t="s">
        <v>221</v>
      </c>
      <c r="E50" s="72"/>
      <c r="F50" s="75"/>
      <c r="G50" s="75"/>
      <c r="H50" s="75"/>
      <c r="I50" s="139">
        <v>0</v>
      </c>
      <c r="J50" s="75" t="s">
        <v>18</v>
      </c>
      <c r="K50" s="82"/>
      <c r="L50" s="148" t="s">
        <v>261</v>
      </c>
      <c r="M50" s="72"/>
      <c r="N50" s="72"/>
    </row>
    <row r="51" spans="1:14" outlineLevel="1">
      <c r="A51" s="56"/>
      <c r="B51" s="57" t="s">
        <v>63</v>
      </c>
      <c r="C51" s="71"/>
      <c r="D51" s="74" t="s">
        <v>221</v>
      </c>
      <c r="E51" s="72"/>
      <c r="F51" s="75"/>
      <c r="G51" s="75"/>
      <c r="H51" s="75"/>
      <c r="I51" s="139">
        <v>0</v>
      </c>
      <c r="J51" s="75" t="s">
        <v>18</v>
      </c>
      <c r="K51" s="148"/>
      <c r="L51" s="76"/>
      <c r="M51" s="72"/>
      <c r="N51" s="72"/>
    </row>
    <row r="52" spans="1:14" outlineLevel="1">
      <c r="A52" s="56"/>
      <c r="B52" s="57" t="s">
        <v>84</v>
      </c>
      <c r="C52" s="71"/>
      <c r="D52" s="74"/>
      <c r="E52" s="72"/>
      <c r="F52" s="75"/>
      <c r="G52" s="75"/>
      <c r="H52" s="75"/>
      <c r="I52" s="139">
        <v>0</v>
      </c>
      <c r="J52" s="75" t="s">
        <v>18</v>
      </c>
      <c r="K52" s="148"/>
      <c r="L52" s="76"/>
      <c r="M52" s="72"/>
      <c r="N52" s="72"/>
    </row>
    <row r="53" spans="1:14" outlineLevel="1">
      <c r="A53" s="56"/>
      <c r="B53" s="57" t="s">
        <v>64</v>
      </c>
      <c r="C53" s="71"/>
      <c r="D53" s="74"/>
      <c r="E53" s="72"/>
      <c r="F53" s="75"/>
      <c r="G53" s="75"/>
      <c r="H53" s="75"/>
      <c r="I53" s="139"/>
      <c r="J53" s="75" t="s">
        <v>18</v>
      </c>
      <c r="K53" s="148"/>
      <c r="L53" s="76"/>
      <c r="M53" s="72"/>
      <c r="N53" s="72"/>
    </row>
    <row r="54" spans="1:14" ht="57.75" customHeight="1" outlineLevel="1">
      <c r="A54" s="56"/>
      <c r="B54" s="54" t="s">
        <v>85</v>
      </c>
      <c r="C54" s="71"/>
      <c r="D54" s="74" t="s">
        <v>228</v>
      </c>
      <c r="E54" s="72"/>
      <c r="F54" s="75"/>
      <c r="G54" s="75" t="s">
        <v>242</v>
      </c>
      <c r="H54" s="75"/>
      <c r="I54" s="139">
        <v>0</v>
      </c>
      <c r="J54" s="75" t="s">
        <v>24</v>
      </c>
      <c r="K54" s="148"/>
      <c r="L54" s="76"/>
      <c r="M54" s="72"/>
      <c r="N54" s="72" t="s">
        <v>82</v>
      </c>
    </row>
    <row r="55" spans="1:14" outlineLevel="1">
      <c r="A55" s="56"/>
      <c r="B55" s="57" t="s">
        <v>59</v>
      </c>
      <c r="C55" s="71"/>
      <c r="D55" s="74" t="s">
        <v>228</v>
      </c>
      <c r="E55" s="72"/>
      <c r="F55" s="75"/>
      <c r="G55" s="75" t="s">
        <v>239</v>
      </c>
      <c r="I55" s="139">
        <v>0</v>
      </c>
      <c r="J55" s="75" t="s">
        <v>24</v>
      </c>
      <c r="K55" s="148"/>
      <c r="L55" s="76"/>
      <c r="M55" s="72"/>
      <c r="N55" s="72"/>
    </row>
    <row r="56" spans="1:14" outlineLevel="1">
      <c r="A56" s="56"/>
      <c r="B56" s="57" t="s">
        <v>61</v>
      </c>
      <c r="C56" s="71"/>
      <c r="D56" s="74" t="s">
        <v>228</v>
      </c>
      <c r="E56" s="72"/>
      <c r="F56" s="75"/>
      <c r="G56" s="75"/>
      <c r="H56" s="75"/>
      <c r="I56" s="139">
        <v>0</v>
      </c>
      <c r="J56" s="75" t="s">
        <v>18</v>
      </c>
      <c r="K56" s="58"/>
      <c r="L56" s="148" t="s">
        <v>62</v>
      </c>
      <c r="M56" s="72"/>
      <c r="N56" s="72"/>
    </row>
    <row r="57" spans="1:14" outlineLevel="1">
      <c r="A57" s="56"/>
      <c r="B57" s="57" t="s">
        <v>63</v>
      </c>
      <c r="C57" s="71"/>
      <c r="D57" s="74" t="s">
        <v>228</v>
      </c>
      <c r="E57" s="72"/>
      <c r="F57" s="75"/>
      <c r="G57" s="75"/>
      <c r="H57" s="75"/>
      <c r="I57" s="139">
        <v>0</v>
      </c>
      <c r="J57" s="75" t="s">
        <v>18</v>
      </c>
      <c r="K57" s="148"/>
      <c r="L57" s="76"/>
      <c r="M57" s="72"/>
      <c r="N57" s="72"/>
    </row>
    <row r="58" spans="1:14" outlineLevel="1">
      <c r="A58" s="56"/>
      <c r="B58" s="57" t="s">
        <v>84</v>
      </c>
      <c r="C58" s="71"/>
      <c r="D58" s="74"/>
      <c r="E58" s="72"/>
      <c r="F58" s="75"/>
      <c r="G58" s="75"/>
      <c r="H58" s="75"/>
      <c r="I58" s="139">
        <v>0</v>
      </c>
      <c r="J58" s="75" t="s">
        <v>18</v>
      </c>
      <c r="K58" s="148"/>
      <c r="L58" s="76"/>
      <c r="M58" s="72"/>
      <c r="N58" s="72"/>
    </row>
    <row r="59" spans="1:14" outlineLevel="1">
      <c r="A59" s="56"/>
      <c r="B59" s="57" t="s">
        <v>64</v>
      </c>
      <c r="C59" s="71"/>
      <c r="D59" s="74"/>
      <c r="E59" s="72"/>
      <c r="F59" s="75"/>
      <c r="G59" s="75"/>
      <c r="H59" s="75"/>
      <c r="I59" s="139"/>
      <c r="J59" s="75" t="s">
        <v>18</v>
      </c>
      <c r="K59" s="148"/>
      <c r="L59" s="76"/>
      <c r="M59" s="72"/>
      <c r="N59" s="72"/>
    </row>
    <row r="60" spans="1:14" outlineLevel="1">
      <c r="A60" s="56"/>
      <c r="B60" s="54" t="s">
        <v>89</v>
      </c>
      <c r="C60" s="71" t="s">
        <v>262</v>
      </c>
      <c r="D60" s="74" t="s">
        <v>221</v>
      </c>
      <c r="E60" s="72" t="s">
        <v>263</v>
      </c>
      <c r="F60" s="75" t="s">
        <v>242</v>
      </c>
      <c r="G60" s="75" t="s">
        <v>242</v>
      </c>
      <c r="H60" s="75">
        <v>1</v>
      </c>
      <c r="I60" s="139">
        <v>0</v>
      </c>
      <c r="J60" s="75" t="s">
        <v>24</v>
      </c>
      <c r="K60" s="72" t="s">
        <v>263</v>
      </c>
      <c r="L60" s="72"/>
      <c r="M60" s="72"/>
      <c r="N60" s="72"/>
    </row>
    <row r="61" spans="1:14" outlineLevel="1">
      <c r="A61" s="56"/>
      <c r="B61" s="57" t="s">
        <v>90</v>
      </c>
      <c r="C61" s="149"/>
      <c r="D61" s="74" t="s">
        <v>228</v>
      </c>
      <c r="E61" s="72"/>
      <c r="F61" s="75"/>
      <c r="G61" s="75"/>
      <c r="H61" s="75"/>
      <c r="I61" s="139">
        <v>0</v>
      </c>
      <c r="J61" s="75"/>
      <c r="K61" s="72"/>
      <c r="L61" s="72"/>
      <c r="M61" s="72"/>
      <c r="N61" s="72"/>
    </row>
    <row r="62" spans="1:14" outlineLevel="1">
      <c r="A62" s="56"/>
      <c r="B62" s="57" t="s">
        <v>91</v>
      </c>
      <c r="C62" s="71"/>
      <c r="D62" s="74" t="s">
        <v>228</v>
      </c>
      <c r="E62" s="72"/>
      <c r="F62" s="75"/>
      <c r="G62" s="75"/>
      <c r="H62" s="75"/>
      <c r="I62" s="139">
        <v>0</v>
      </c>
      <c r="J62" s="75" t="s">
        <v>18</v>
      </c>
      <c r="K62" s="72"/>
      <c r="L62" s="72"/>
      <c r="M62" s="72"/>
      <c r="N62" s="72"/>
    </row>
    <row r="63" spans="1:14" outlineLevel="1">
      <c r="A63" s="56"/>
      <c r="B63" s="54" t="s">
        <v>92</v>
      </c>
      <c r="C63" s="71" t="s">
        <v>264</v>
      </c>
      <c r="D63" s="74" t="s">
        <v>221</v>
      </c>
      <c r="E63" s="72" t="s">
        <v>265</v>
      </c>
      <c r="F63" s="75" t="s">
        <v>242</v>
      </c>
      <c r="G63" s="75" t="s">
        <v>242</v>
      </c>
      <c r="H63" s="75">
        <v>1</v>
      </c>
      <c r="I63" s="139">
        <v>0</v>
      </c>
      <c r="J63" s="75" t="s">
        <v>24</v>
      </c>
      <c r="K63" s="82"/>
      <c r="L63" s="146"/>
      <c r="M63" s="72"/>
      <c r="N63" s="72"/>
    </row>
    <row r="64" spans="1:14" outlineLevel="1">
      <c r="A64" s="56"/>
      <c r="B64" s="57" t="s">
        <v>91</v>
      </c>
      <c r="C64" s="71"/>
      <c r="D64" s="74"/>
      <c r="E64" s="72"/>
      <c r="F64" s="75"/>
      <c r="G64" s="75"/>
      <c r="H64" s="75"/>
      <c r="I64" s="139">
        <v>0</v>
      </c>
      <c r="J64" s="75" t="s">
        <v>18</v>
      </c>
      <c r="K64" s="146"/>
      <c r="L64" s="72"/>
      <c r="M64" s="72"/>
      <c r="N64" s="72"/>
    </row>
    <row r="65" spans="1:14" ht="26" outlineLevel="1">
      <c r="A65" s="56"/>
      <c r="B65" s="54" t="s">
        <v>93</v>
      </c>
      <c r="C65" s="71" t="s">
        <v>266</v>
      </c>
      <c r="D65" s="74" t="s">
        <v>228</v>
      </c>
      <c r="E65" s="72"/>
      <c r="F65" s="75" t="s">
        <v>242</v>
      </c>
      <c r="G65" s="75" t="s">
        <v>242</v>
      </c>
      <c r="H65" s="75">
        <v>0</v>
      </c>
      <c r="I65" s="139">
        <v>0</v>
      </c>
      <c r="J65" s="75" t="s">
        <v>24</v>
      </c>
      <c r="K65" s="72"/>
      <c r="L65" s="72"/>
      <c r="M65" s="72"/>
      <c r="N65" s="72"/>
    </row>
    <row r="66" spans="1:14" outlineLevel="1">
      <c r="A66" s="56"/>
      <c r="B66" s="57" t="s">
        <v>91</v>
      </c>
      <c r="C66" s="71"/>
      <c r="D66" s="74"/>
      <c r="E66" s="72"/>
      <c r="F66" s="75"/>
      <c r="G66" s="75"/>
      <c r="H66" s="75"/>
      <c r="I66" s="139">
        <v>0</v>
      </c>
      <c r="J66" s="75" t="s">
        <v>18</v>
      </c>
      <c r="K66" s="72"/>
      <c r="L66" s="72"/>
      <c r="M66" s="72"/>
      <c r="N66" s="72"/>
    </row>
    <row r="67" spans="1:14" outlineLevel="1">
      <c r="A67" s="56"/>
      <c r="B67" s="54" t="s">
        <v>94</v>
      </c>
      <c r="C67" s="71">
        <v>1.28</v>
      </c>
      <c r="D67" s="74" t="s">
        <v>228</v>
      </c>
      <c r="E67" s="72"/>
      <c r="F67" s="75"/>
      <c r="G67" s="75" t="s">
        <v>242</v>
      </c>
      <c r="H67" s="75"/>
      <c r="I67" s="139">
        <v>0</v>
      </c>
      <c r="J67" s="75" t="s">
        <v>24</v>
      </c>
      <c r="K67" s="72"/>
      <c r="L67" s="72"/>
      <c r="M67" s="72"/>
      <c r="N67" s="72"/>
    </row>
    <row r="68" spans="1:14" outlineLevel="1">
      <c r="A68" s="56"/>
      <c r="B68" s="57" t="s">
        <v>91</v>
      </c>
      <c r="C68" s="71"/>
      <c r="D68" s="74"/>
      <c r="E68" s="72"/>
      <c r="F68" s="75"/>
      <c r="G68" s="75"/>
      <c r="H68" s="75"/>
      <c r="I68" s="139">
        <v>0</v>
      </c>
      <c r="J68" s="75" t="s">
        <v>18</v>
      </c>
      <c r="K68" s="72"/>
      <c r="L68" s="72"/>
      <c r="M68" s="72"/>
      <c r="N68" s="72"/>
    </row>
    <row r="69" spans="1:14">
      <c r="A69" s="56"/>
      <c r="B69" s="55" t="s">
        <v>95</v>
      </c>
      <c r="C69" s="141"/>
      <c r="D69" s="160"/>
      <c r="E69" s="143"/>
      <c r="F69" s="142"/>
      <c r="G69" s="142"/>
      <c r="H69" s="142"/>
      <c r="I69" s="67">
        <f>SUM(I70:I90)</f>
        <v>0</v>
      </c>
      <c r="J69" s="142"/>
      <c r="K69" s="143"/>
      <c r="L69" s="143"/>
      <c r="M69" s="143"/>
      <c r="N69" s="143"/>
    </row>
    <row r="70" spans="1:14" ht="65.25" customHeight="1" outlineLevel="1">
      <c r="A70" s="56"/>
      <c r="B70" s="54" t="s">
        <v>96</v>
      </c>
      <c r="C70" s="71" t="s">
        <v>267</v>
      </c>
      <c r="D70" s="74" t="s">
        <v>221</v>
      </c>
      <c r="E70" s="72" t="s">
        <v>268</v>
      </c>
      <c r="F70" s="75"/>
      <c r="G70" s="75" t="s">
        <v>242</v>
      </c>
      <c r="H70" s="75">
        <v>1</v>
      </c>
      <c r="I70" s="139">
        <v>0</v>
      </c>
      <c r="J70" s="75" t="s">
        <v>24</v>
      </c>
      <c r="K70" s="77" t="s">
        <v>269</v>
      </c>
      <c r="L70" s="72"/>
      <c r="M70" s="72"/>
      <c r="N70" s="72" t="s">
        <v>270</v>
      </c>
    </row>
    <row r="71" spans="1:14" outlineLevel="1">
      <c r="A71" s="56"/>
      <c r="B71" s="57" t="s">
        <v>101</v>
      </c>
      <c r="C71" s="71"/>
      <c r="D71" s="74" t="s">
        <v>221</v>
      </c>
      <c r="E71" s="72"/>
      <c r="F71" s="75"/>
      <c r="G71" s="75"/>
      <c r="H71" s="75"/>
      <c r="I71" s="139">
        <v>0</v>
      </c>
      <c r="J71" s="75" t="s">
        <v>18</v>
      </c>
      <c r="K71" s="72"/>
      <c r="L71" s="72"/>
      <c r="M71" s="72"/>
      <c r="N71" s="72"/>
    </row>
    <row r="72" spans="1:14" outlineLevel="1">
      <c r="A72" s="56"/>
      <c r="B72" s="57" t="s">
        <v>102</v>
      </c>
      <c r="C72" s="71"/>
      <c r="D72" s="74" t="s">
        <v>221</v>
      </c>
      <c r="E72" s="72" t="s">
        <v>271</v>
      </c>
      <c r="F72" s="75" t="s">
        <v>242</v>
      </c>
      <c r="G72" s="75"/>
      <c r="H72" s="75"/>
      <c r="I72" s="139">
        <v>0</v>
      </c>
      <c r="J72" s="75" t="s">
        <v>18</v>
      </c>
      <c r="K72" s="72"/>
      <c r="L72" s="72"/>
      <c r="M72" s="72"/>
      <c r="N72" s="72"/>
    </row>
    <row r="73" spans="1:14" outlineLevel="1">
      <c r="A73" s="56"/>
      <c r="B73" s="57" t="s">
        <v>63</v>
      </c>
      <c r="C73" s="71"/>
      <c r="D73" s="74" t="s">
        <v>221</v>
      </c>
      <c r="E73" s="72" t="s">
        <v>272</v>
      </c>
      <c r="F73" s="75"/>
      <c r="G73" s="75"/>
      <c r="H73" s="75"/>
      <c r="I73" s="139">
        <v>0</v>
      </c>
      <c r="J73" s="75" t="s">
        <v>18</v>
      </c>
      <c r="K73" s="72"/>
      <c r="L73" s="72"/>
      <c r="M73" s="72"/>
      <c r="N73" s="72"/>
    </row>
    <row r="74" spans="1:14" outlineLevel="1">
      <c r="A74" s="56"/>
      <c r="B74" s="54" t="s">
        <v>103</v>
      </c>
      <c r="C74" s="71" t="s">
        <v>273</v>
      </c>
      <c r="D74" s="74" t="s">
        <v>228</v>
      </c>
      <c r="E74" s="72"/>
      <c r="F74" s="75"/>
      <c r="G74" s="75"/>
      <c r="H74" s="75"/>
      <c r="I74" s="139">
        <v>0</v>
      </c>
      <c r="J74" s="75" t="s">
        <v>24</v>
      </c>
      <c r="K74" s="146"/>
      <c r="L74" s="72"/>
      <c r="M74" s="72"/>
    </row>
    <row r="75" spans="1:14" outlineLevel="1">
      <c r="A75" s="56"/>
      <c r="B75" s="57" t="s">
        <v>106</v>
      </c>
      <c r="C75" s="71"/>
      <c r="D75" s="74"/>
      <c r="E75" s="72"/>
      <c r="F75" s="75"/>
      <c r="G75" s="75"/>
      <c r="H75" s="75"/>
      <c r="I75" s="139">
        <v>0</v>
      </c>
      <c r="J75" s="75" t="s">
        <v>18</v>
      </c>
      <c r="K75" s="72"/>
      <c r="L75" s="72"/>
      <c r="M75" s="72"/>
      <c r="N75" s="72"/>
    </row>
    <row r="76" spans="1:14" outlineLevel="1">
      <c r="A76" s="56"/>
      <c r="B76" s="57" t="s">
        <v>102</v>
      </c>
      <c r="C76" s="71"/>
      <c r="D76" s="74"/>
      <c r="E76" s="72" t="s">
        <v>218</v>
      </c>
      <c r="F76" s="75"/>
      <c r="G76" s="75"/>
      <c r="H76" s="75"/>
      <c r="I76" s="139">
        <v>0</v>
      </c>
      <c r="J76" s="75" t="s">
        <v>18</v>
      </c>
      <c r="K76" s="72"/>
      <c r="L76" s="72"/>
      <c r="M76" s="72"/>
      <c r="N76" s="72"/>
    </row>
    <row r="77" spans="1:14" outlineLevel="1">
      <c r="A77" s="56"/>
      <c r="B77" s="57" t="s">
        <v>63</v>
      </c>
      <c r="C77" s="71"/>
      <c r="D77" s="74"/>
      <c r="E77" s="72" t="s">
        <v>218</v>
      </c>
      <c r="F77" s="75"/>
      <c r="G77" s="75"/>
      <c r="H77" s="75"/>
      <c r="I77" s="139">
        <v>0</v>
      </c>
      <c r="J77" s="75" t="s">
        <v>18</v>
      </c>
      <c r="K77" s="72"/>
      <c r="L77" s="72"/>
      <c r="M77" s="72"/>
      <c r="N77" s="72"/>
    </row>
    <row r="78" spans="1:14" outlineLevel="1">
      <c r="A78" s="56"/>
      <c r="B78" s="54" t="s">
        <v>107</v>
      </c>
      <c r="C78" s="71" t="s">
        <v>218</v>
      </c>
      <c r="D78" s="74" t="s">
        <v>221</v>
      </c>
      <c r="E78" s="72" t="s">
        <v>274</v>
      </c>
      <c r="F78" s="75"/>
      <c r="G78" s="75" t="s">
        <v>275</v>
      </c>
      <c r="H78" s="75" t="s">
        <v>125</v>
      </c>
      <c r="I78" s="139">
        <v>0</v>
      </c>
      <c r="J78" s="75" t="s">
        <v>24</v>
      </c>
      <c r="K78" s="72"/>
      <c r="L78" s="72"/>
      <c r="M78" s="72"/>
      <c r="N78" s="72" t="s">
        <v>49</v>
      </c>
    </row>
    <row r="79" spans="1:14" outlineLevel="1">
      <c r="A79" s="56"/>
      <c r="B79" s="57" t="s">
        <v>26</v>
      </c>
      <c r="C79" s="71"/>
      <c r="D79" s="74" t="s">
        <v>221</v>
      </c>
      <c r="E79" s="72"/>
      <c r="F79" s="75"/>
      <c r="G79" s="75"/>
      <c r="H79" s="75"/>
      <c r="I79" s="139">
        <v>0</v>
      </c>
      <c r="J79" s="75" t="s">
        <v>18</v>
      </c>
      <c r="K79" s="72"/>
      <c r="L79" s="72"/>
      <c r="M79" s="72"/>
      <c r="N79" s="72"/>
    </row>
    <row r="80" spans="1:14" outlineLevel="1">
      <c r="A80" s="56"/>
      <c r="B80" s="57" t="s">
        <v>63</v>
      </c>
      <c r="C80" s="71"/>
      <c r="D80" s="74"/>
      <c r="E80" s="72"/>
      <c r="F80" s="75"/>
      <c r="G80" s="75"/>
      <c r="H80" s="75"/>
      <c r="I80" s="139">
        <v>0</v>
      </c>
      <c r="J80" s="75" t="s">
        <v>18</v>
      </c>
      <c r="K80" s="72"/>
      <c r="L80" s="72"/>
      <c r="M80" s="72"/>
      <c r="N80" s="72"/>
    </row>
    <row r="81" spans="1:14" outlineLevel="1">
      <c r="A81" s="56"/>
      <c r="B81" s="54" t="s">
        <v>109</v>
      </c>
      <c r="C81" s="71" t="s">
        <v>218</v>
      </c>
      <c r="D81" s="74" t="s">
        <v>228</v>
      </c>
      <c r="E81" s="72"/>
      <c r="F81" s="75"/>
      <c r="G81" s="75" t="s">
        <v>276</v>
      </c>
      <c r="H81" s="75"/>
      <c r="I81" s="139">
        <v>0</v>
      </c>
      <c r="J81" s="75" t="s">
        <v>24</v>
      </c>
      <c r="K81" s="72"/>
      <c r="L81" s="146"/>
      <c r="M81" s="72"/>
      <c r="N81" s="72"/>
    </row>
    <row r="82" spans="1:14" outlineLevel="1">
      <c r="A82" s="56"/>
      <c r="B82" s="57" t="s">
        <v>26</v>
      </c>
      <c r="C82" s="71" t="s">
        <v>218</v>
      </c>
      <c r="D82" s="74"/>
      <c r="E82" s="72"/>
      <c r="F82" s="75"/>
      <c r="G82" s="75"/>
      <c r="H82" s="75"/>
      <c r="I82" s="139">
        <v>0</v>
      </c>
      <c r="J82" s="75" t="s">
        <v>18</v>
      </c>
      <c r="K82" s="72"/>
      <c r="L82" s="72"/>
      <c r="M82" s="72"/>
      <c r="N82" s="72"/>
    </row>
    <row r="83" spans="1:14" outlineLevel="1">
      <c r="A83" s="56"/>
      <c r="B83" s="57" t="s">
        <v>63</v>
      </c>
      <c r="C83" s="71" t="s">
        <v>218</v>
      </c>
      <c r="D83" s="74"/>
      <c r="E83" s="72"/>
      <c r="F83" s="75"/>
      <c r="G83" s="75"/>
      <c r="H83" s="75"/>
      <c r="I83" s="139">
        <v>0</v>
      </c>
      <c r="J83" s="75" t="s">
        <v>18</v>
      </c>
      <c r="K83" s="72"/>
      <c r="L83" s="72"/>
      <c r="M83" s="72"/>
      <c r="N83" s="72"/>
    </row>
    <row r="84" spans="1:14" ht="51" outlineLevel="1">
      <c r="A84" s="56"/>
      <c r="B84" s="54" t="s">
        <v>111</v>
      </c>
      <c r="C84" s="71" t="s">
        <v>219</v>
      </c>
      <c r="D84" s="74" t="s">
        <v>221</v>
      </c>
      <c r="E84" s="72" t="s">
        <v>277</v>
      </c>
      <c r="F84" s="75"/>
      <c r="G84" s="75" t="s">
        <v>242</v>
      </c>
      <c r="H84" s="75">
        <v>1</v>
      </c>
      <c r="I84" s="139">
        <v>0</v>
      </c>
      <c r="J84" s="75" t="s">
        <v>24</v>
      </c>
      <c r="K84" s="72" t="s">
        <v>278</v>
      </c>
      <c r="L84" s="72"/>
      <c r="M84" s="72"/>
      <c r="N84" s="72"/>
    </row>
    <row r="85" spans="1:14" outlineLevel="1">
      <c r="A85" s="56"/>
      <c r="B85" s="57" t="s">
        <v>113</v>
      </c>
      <c r="C85" s="71"/>
      <c r="D85" s="74"/>
      <c r="E85" s="72"/>
      <c r="F85" s="75"/>
      <c r="G85" s="75"/>
      <c r="H85" s="75"/>
      <c r="I85" s="139">
        <v>0</v>
      </c>
      <c r="J85" s="75" t="s">
        <v>18</v>
      </c>
      <c r="K85" s="72"/>
      <c r="L85" s="72"/>
      <c r="M85" s="72"/>
      <c r="N85" s="72"/>
    </row>
    <row r="86" spans="1:14" outlineLevel="1">
      <c r="A86" s="56"/>
      <c r="B86" s="57" t="s">
        <v>114</v>
      </c>
      <c r="C86" s="71"/>
      <c r="D86" s="74"/>
      <c r="E86" s="72"/>
      <c r="F86" s="75"/>
      <c r="G86" s="75"/>
      <c r="H86" s="75"/>
      <c r="I86" s="139">
        <v>0</v>
      </c>
      <c r="J86" s="75" t="s">
        <v>18</v>
      </c>
      <c r="K86" s="72"/>
      <c r="L86" s="72"/>
      <c r="M86" s="72"/>
      <c r="N86" s="72"/>
    </row>
    <row r="87" spans="1:14" outlineLevel="1">
      <c r="A87" s="56"/>
      <c r="B87" s="57" t="s">
        <v>115</v>
      </c>
      <c r="C87" s="71"/>
      <c r="D87" s="74" t="s">
        <v>125</v>
      </c>
      <c r="E87" s="72"/>
      <c r="F87" s="75"/>
      <c r="G87" s="75"/>
      <c r="H87" s="75"/>
      <c r="I87" s="139">
        <v>0</v>
      </c>
      <c r="J87" s="75" t="s">
        <v>18</v>
      </c>
      <c r="K87" s="72"/>
      <c r="L87" s="72"/>
      <c r="M87" s="72"/>
      <c r="N87" s="72"/>
    </row>
    <row r="88" spans="1:14" ht="51" outlineLevel="1">
      <c r="A88" s="56"/>
      <c r="B88" s="54" t="s">
        <v>116</v>
      </c>
      <c r="C88" s="71" t="s">
        <v>219</v>
      </c>
      <c r="D88" s="74" t="s">
        <v>221</v>
      </c>
      <c r="E88" s="72" t="s">
        <v>212</v>
      </c>
      <c r="F88" s="75">
        <v>30</v>
      </c>
      <c r="G88" s="75" t="s">
        <v>234</v>
      </c>
      <c r="H88" s="75">
        <v>1</v>
      </c>
      <c r="I88" s="139">
        <v>0</v>
      </c>
      <c r="J88" s="75" t="s">
        <v>24</v>
      </c>
      <c r="K88" s="146" t="s">
        <v>279</v>
      </c>
      <c r="L88" s="72"/>
      <c r="M88" s="72"/>
      <c r="N88" s="72"/>
    </row>
    <row r="89" spans="1:14" outlineLevel="1">
      <c r="A89" s="56"/>
      <c r="B89" s="57" t="s">
        <v>26</v>
      </c>
      <c r="C89" s="71"/>
      <c r="D89" s="74" t="s">
        <v>221</v>
      </c>
      <c r="E89" s="72"/>
      <c r="F89" s="75"/>
      <c r="G89" s="75"/>
      <c r="H89" s="75"/>
      <c r="I89" s="139">
        <v>0</v>
      </c>
      <c r="J89" s="75" t="s">
        <v>18</v>
      </c>
      <c r="K89" s="146"/>
      <c r="L89" s="72"/>
      <c r="M89" s="72"/>
      <c r="N89" s="72"/>
    </row>
    <row r="90" spans="1:14" outlineLevel="1">
      <c r="A90" s="56"/>
      <c r="B90" s="57" t="s">
        <v>115</v>
      </c>
      <c r="C90" s="71"/>
      <c r="D90" s="74" t="s">
        <v>228</v>
      </c>
      <c r="E90" s="72"/>
      <c r="F90" s="75"/>
      <c r="G90" s="75"/>
      <c r="H90" s="75"/>
      <c r="I90" s="139">
        <v>0</v>
      </c>
      <c r="J90" s="75" t="s">
        <v>18</v>
      </c>
      <c r="K90" s="146"/>
      <c r="L90" s="72"/>
      <c r="M90" s="72"/>
      <c r="N90" s="72"/>
    </row>
    <row r="91" spans="1:14">
      <c r="A91" s="56"/>
      <c r="B91" s="55" t="s">
        <v>118</v>
      </c>
      <c r="C91" s="141"/>
      <c r="D91" s="160"/>
      <c r="E91" s="143"/>
      <c r="F91" s="142"/>
      <c r="G91" s="142"/>
      <c r="H91" s="142"/>
      <c r="I91" s="67">
        <f>SUM(I92:I102)</f>
        <v>0</v>
      </c>
      <c r="J91" s="142"/>
      <c r="K91" s="143"/>
      <c r="L91" s="143"/>
      <c r="M91" s="143"/>
      <c r="N91" s="143"/>
    </row>
    <row r="92" spans="1:14" ht="51" outlineLevel="1">
      <c r="A92" s="56"/>
      <c r="B92" s="54" t="s">
        <v>119</v>
      </c>
      <c r="C92" s="71" t="s">
        <v>280</v>
      </c>
      <c r="D92" s="74" t="s">
        <v>221</v>
      </c>
      <c r="E92" s="72" t="s">
        <v>281</v>
      </c>
      <c r="F92" s="75"/>
      <c r="G92" s="75" t="s">
        <v>275</v>
      </c>
      <c r="H92" s="75">
        <v>1</v>
      </c>
      <c r="I92" s="139">
        <v>0</v>
      </c>
      <c r="J92" s="75" t="s">
        <v>24</v>
      </c>
      <c r="K92" s="72" t="s">
        <v>282</v>
      </c>
      <c r="L92" s="72"/>
      <c r="M92" s="72"/>
      <c r="N92" s="72" t="s">
        <v>121</v>
      </c>
    </row>
    <row r="93" spans="1:14" outlineLevel="1">
      <c r="A93" s="56"/>
      <c r="B93" s="57" t="s">
        <v>26</v>
      </c>
      <c r="C93" s="71"/>
      <c r="D93" s="74"/>
      <c r="E93" s="72"/>
      <c r="F93" s="75"/>
      <c r="G93" s="75"/>
      <c r="H93" s="75"/>
      <c r="I93" s="139">
        <v>0</v>
      </c>
      <c r="J93" s="75" t="s">
        <v>18</v>
      </c>
      <c r="K93" s="72"/>
      <c r="L93" s="72"/>
      <c r="M93" s="72"/>
      <c r="N93" s="72"/>
    </row>
    <row r="94" spans="1:14" outlineLevel="1">
      <c r="A94" s="56"/>
      <c r="B94" s="54" t="s">
        <v>122</v>
      </c>
      <c r="C94" s="71" t="s">
        <v>283</v>
      </c>
      <c r="D94" s="74" t="s">
        <v>221</v>
      </c>
      <c r="E94" s="72" t="s">
        <v>284</v>
      </c>
      <c r="F94" s="75"/>
      <c r="G94" s="75" t="s">
        <v>242</v>
      </c>
      <c r="H94" s="75">
        <v>1</v>
      </c>
      <c r="I94" s="140" t="s">
        <v>32</v>
      </c>
      <c r="J94" s="75" t="s">
        <v>24</v>
      </c>
      <c r="K94" s="72" t="s">
        <v>285</v>
      </c>
      <c r="M94" s="72"/>
      <c r="N94" s="72" t="s">
        <v>125</v>
      </c>
    </row>
    <row r="95" spans="1:14" outlineLevel="1">
      <c r="A95" s="56"/>
      <c r="B95" s="57" t="s">
        <v>126</v>
      </c>
      <c r="C95" s="71"/>
      <c r="D95" s="74"/>
      <c r="E95" s="72"/>
      <c r="F95" s="75"/>
      <c r="G95" s="75"/>
      <c r="H95" s="75"/>
      <c r="I95" s="140"/>
      <c r="J95" s="75" t="s">
        <v>18</v>
      </c>
      <c r="K95" s="72"/>
      <c r="L95" s="72"/>
      <c r="M95" s="72"/>
      <c r="N95" s="72"/>
    </row>
    <row r="96" spans="1:14" ht="38.5" outlineLevel="1">
      <c r="A96" s="56"/>
      <c r="B96" s="54" t="s">
        <v>127</v>
      </c>
      <c r="C96" s="71" t="s">
        <v>286</v>
      </c>
      <c r="D96" s="74" t="s">
        <v>221</v>
      </c>
      <c r="E96" s="72" t="s">
        <v>287</v>
      </c>
      <c r="F96" s="75"/>
      <c r="G96" s="75" t="s">
        <v>242</v>
      </c>
      <c r="H96" s="75">
        <v>1</v>
      </c>
      <c r="I96" s="140" t="s">
        <v>32</v>
      </c>
      <c r="J96" s="75" t="s">
        <v>24</v>
      </c>
      <c r="K96" s="72"/>
      <c r="L96" s="72"/>
      <c r="M96" s="72"/>
      <c r="N96" s="72"/>
    </row>
    <row r="97" spans="1:14" outlineLevel="1">
      <c r="A97" s="56"/>
      <c r="B97" s="57" t="s">
        <v>129</v>
      </c>
      <c r="C97" s="71"/>
      <c r="D97" s="74" t="s">
        <v>228</v>
      </c>
      <c r="E97" s="72"/>
      <c r="F97" s="75"/>
      <c r="G97" s="75"/>
      <c r="H97" s="75"/>
      <c r="I97" s="140" t="s">
        <v>32</v>
      </c>
      <c r="J97" s="75" t="s">
        <v>18</v>
      </c>
      <c r="K97" s="72"/>
      <c r="L97" s="72"/>
      <c r="M97" s="72"/>
      <c r="N97" s="72"/>
    </row>
    <row r="98" spans="1:14" ht="26" outlineLevel="1">
      <c r="A98" s="56"/>
      <c r="B98" s="54" t="s">
        <v>130</v>
      </c>
      <c r="C98" s="71" t="s">
        <v>288</v>
      </c>
      <c r="D98" s="74" t="s">
        <v>221</v>
      </c>
      <c r="E98" s="72" t="s">
        <v>289</v>
      </c>
      <c r="F98" s="75" t="s">
        <v>242</v>
      </c>
      <c r="G98" s="75" t="s">
        <v>242</v>
      </c>
      <c r="H98" s="75">
        <v>12</v>
      </c>
      <c r="I98" s="139">
        <v>0</v>
      </c>
      <c r="J98" s="75" t="s">
        <v>24</v>
      </c>
      <c r="K98" s="72" t="s">
        <v>290</v>
      </c>
      <c r="L98" s="72"/>
      <c r="M98" s="72"/>
      <c r="N98" s="72"/>
    </row>
    <row r="99" spans="1:14" outlineLevel="1">
      <c r="A99" s="56"/>
      <c r="B99" s="57" t="s">
        <v>26</v>
      </c>
      <c r="C99" s="71"/>
      <c r="D99" s="74"/>
      <c r="E99" s="72"/>
      <c r="F99" s="75"/>
      <c r="G99" s="75"/>
      <c r="H99" s="75"/>
      <c r="I99" s="139">
        <v>0</v>
      </c>
      <c r="J99" s="75" t="s">
        <v>18</v>
      </c>
      <c r="K99" s="72"/>
      <c r="L99" s="72"/>
      <c r="M99" s="72"/>
      <c r="N99" s="72"/>
    </row>
    <row r="100" spans="1:14" outlineLevel="1">
      <c r="A100" s="56"/>
      <c r="B100" s="57" t="s">
        <v>63</v>
      </c>
      <c r="C100" s="71"/>
      <c r="D100" s="74"/>
      <c r="E100" s="72"/>
      <c r="F100" s="75"/>
      <c r="G100" s="75"/>
      <c r="H100" s="75"/>
      <c r="I100" s="139">
        <v>0</v>
      </c>
      <c r="J100" s="75" t="s">
        <v>18</v>
      </c>
      <c r="K100" s="72"/>
      <c r="L100" s="72"/>
      <c r="M100" s="72"/>
      <c r="N100" s="72"/>
    </row>
    <row r="101" spans="1:14" outlineLevel="1">
      <c r="A101" s="56"/>
      <c r="B101" s="54" t="s">
        <v>131</v>
      </c>
      <c r="C101" s="71" t="s">
        <v>218</v>
      </c>
      <c r="D101" s="74"/>
      <c r="E101" s="72"/>
      <c r="F101" s="75"/>
      <c r="G101" s="75"/>
      <c r="H101" s="75"/>
      <c r="I101" s="139">
        <v>0</v>
      </c>
      <c r="J101" s="75"/>
      <c r="K101" s="72"/>
      <c r="L101" s="72"/>
      <c r="M101" s="72"/>
      <c r="N101" s="72"/>
    </row>
    <row r="102" spans="1:14" outlineLevel="1">
      <c r="A102" s="56"/>
      <c r="B102" s="57" t="s">
        <v>132</v>
      </c>
      <c r="C102" s="71" t="s">
        <v>218</v>
      </c>
      <c r="D102" s="74"/>
      <c r="E102" s="72"/>
      <c r="F102" s="75"/>
      <c r="G102" s="75"/>
      <c r="H102" s="75"/>
      <c r="I102" s="139">
        <v>0</v>
      </c>
      <c r="J102" s="75"/>
      <c r="K102" s="72"/>
      <c r="L102" s="72"/>
      <c r="M102" s="72"/>
      <c r="N102" s="72"/>
    </row>
    <row r="103" spans="1:14" outlineLevel="1">
      <c r="A103" s="56"/>
      <c r="B103" s="138" t="s">
        <v>133</v>
      </c>
      <c r="C103" s="141"/>
      <c r="D103" s="160"/>
      <c r="E103" s="143"/>
      <c r="F103" s="142"/>
      <c r="G103" s="142"/>
      <c r="H103" s="142"/>
      <c r="I103" s="67">
        <f>SUM(I104:I105)</f>
        <v>0</v>
      </c>
      <c r="J103" s="142"/>
      <c r="K103" s="143"/>
      <c r="L103" s="143"/>
      <c r="M103" s="143"/>
      <c r="N103" s="143"/>
    </row>
    <row r="104" spans="1:14" outlineLevel="1">
      <c r="A104" s="56"/>
      <c r="B104" s="54" t="s">
        <v>134</v>
      </c>
      <c r="C104" s="71" t="s">
        <v>218</v>
      </c>
      <c r="D104" s="74" t="s">
        <v>221</v>
      </c>
      <c r="E104" s="72" t="s">
        <v>291</v>
      </c>
      <c r="F104" s="75"/>
      <c r="G104" s="75"/>
      <c r="H104" s="75"/>
      <c r="I104" s="140" t="s">
        <v>32</v>
      </c>
      <c r="J104" s="75"/>
      <c r="K104" s="72"/>
      <c r="L104" s="72"/>
      <c r="M104" s="72"/>
      <c r="N104" s="72"/>
    </row>
    <row r="105" spans="1:14" outlineLevel="1">
      <c r="A105" s="56"/>
      <c r="B105" s="57" t="s">
        <v>136</v>
      </c>
      <c r="C105" s="93"/>
      <c r="D105" s="74" t="s">
        <v>221</v>
      </c>
      <c r="E105" s="146" t="s">
        <v>231</v>
      </c>
      <c r="F105" s="75"/>
      <c r="G105" s="75"/>
      <c r="H105" s="75">
        <v>1</v>
      </c>
      <c r="I105" s="140" t="s">
        <v>137</v>
      </c>
      <c r="J105" s="75"/>
      <c r="K105" s="72" t="s">
        <v>232</v>
      </c>
      <c r="L105" s="146"/>
      <c r="M105" s="72"/>
      <c r="N105" s="72"/>
    </row>
    <row r="106" spans="1:14">
      <c r="A106" s="56"/>
      <c r="B106" s="138" t="s">
        <v>139</v>
      </c>
      <c r="C106" s="141"/>
      <c r="D106" s="160"/>
      <c r="E106" s="143"/>
      <c r="F106" s="142"/>
      <c r="G106" s="142"/>
      <c r="H106" s="142"/>
      <c r="I106" s="67">
        <f>-SUM(I107)</f>
        <v>0</v>
      </c>
      <c r="J106" s="142"/>
      <c r="K106" s="143"/>
      <c r="L106" s="143"/>
      <c r="M106" s="143"/>
      <c r="N106" s="143"/>
    </row>
    <row r="107" spans="1:14" outlineLevel="1">
      <c r="A107" s="56"/>
      <c r="B107" s="54" t="s">
        <v>140</v>
      </c>
      <c r="C107" s="71" t="s">
        <v>292</v>
      </c>
      <c r="D107" s="74" t="s">
        <v>228</v>
      </c>
      <c r="E107" s="72" t="s">
        <v>293</v>
      </c>
      <c r="F107" s="75"/>
      <c r="G107" s="75"/>
      <c r="H107" s="75"/>
      <c r="I107" s="139">
        <v>0</v>
      </c>
      <c r="J107" s="75"/>
      <c r="K107" s="150"/>
      <c r="L107" s="146"/>
      <c r="M107" s="72"/>
      <c r="N107" s="72"/>
    </row>
    <row r="108" spans="1:14" outlineLevel="1">
      <c r="A108" s="56"/>
      <c r="B108" s="54" t="s">
        <v>140</v>
      </c>
      <c r="C108" s="71"/>
      <c r="D108" s="74" t="s">
        <v>125</v>
      </c>
      <c r="E108" s="72"/>
      <c r="F108" s="75"/>
      <c r="G108" s="75"/>
      <c r="H108" s="75"/>
      <c r="I108" s="139">
        <v>0</v>
      </c>
      <c r="J108" s="75"/>
      <c r="K108" s="150"/>
      <c r="L108" s="146"/>
      <c r="M108" s="72"/>
      <c r="N108" s="72"/>
    </row>
    <row r="109" spans="1:14" outlineLevel="1">
      <c r="A109" s="56"/>
      <c r="B109" s="54" t="s">
        <v>140</v>
      </c>
      <c r="C109" s="71"/>
      <c r="D109" s="74" t="s">
        <v>125</v>
      </c>
      <c r="E109" s="72"/>
      <c r="F109" s="75"/>
      <c r="G109" s="75"/>
      <c r="H109" s="75"/>
      <c r="I109" s="139">
        <v>0</v>
      </c>
      <c r="J109" s="75"/>
      <c r="K109" s="150"/>
      <c r="L109" s="146"/>
      <c r="M109" s="72"/>
      <c r="N109" s="72"/>
    </row>
    <row r="110" spans="1:14" ht="15" thickBot="1">
      <c r="A110" s="1"/>
      <c r="B110" s="151"/>
      <c r="C110" s="152"/>
      <c r="D110" s="153"/>
      <c r="E110" s="154"/>
      <c r="F110" s="155"/>
      <c r="G110" s="155"/>
      <c r="H110" s="155"/>
      <c r="I110" s="155"/>
      <c r="J110" s="155"/>
      <c r="K110" s="154"/>
      <c r="L110" s="154"/>
      <c r="M110" s="154"/>
      <c r="N110" s="154"/>
    </row>
    <row r="111" spans="1:14" ht="15" thickBot="1">
      <c r="A111" s="1"/>
      <c r="B111" s="66"/>
      <c r="C111" s="152"/>
      <c r="D111" s="153"/>
      <c r="E111" s="154"/>
      <c r="F111" s="155"/>
      <c r="G111" s="4" t="s">
        <v>142</v>
      </c>
      <c r="H111" s="5"/>
      <c r="I111" s="6">
        <f>SUM(I20+I29+I47+I69+I91+I103+I106)</f>
        <v>0</v>
      </c>
      <c r="J111" s="155"/>
      <c r="K111" s="154"/>
      <c r="L111" s="154"/>
      <c r="M111" s="154"/>
      <c r="N111" s="154"/>
    </row>
    <row r="112" spans="1:14">
      <c r="A112" s="1"/>
      <c r="B112" s="66"/>
      <c r="C112" s="152"/>
      <c r="D112" s="153"/>
      <c r="E112" s="154"/>
      <c r="F112" s="155"/>
      <c r="G112" s="155"/>
      <c r="H112" s="155"/>
      <c r="I112" s="155"/>
      <c r="J112" s="155"/>
      <c r="K112" s="154"/>
      <c r="L112" s="154"/>
      <c r="M112" s="154"/>
      <c r="N112" s="154"/>
    </row>
    <row r="113" spans="1:14">
      <c r="A113" s="1"/>
      <c r="B113" s="66"/>
      <c r="C113" s="152"/>
      <c r="D113" s="153"/>
      <c r="E113" s="154"/>
      <c r="F113" s="155"/>
      <c r="G113" s="155"/>
      <c r="H113" s="155"/>
      <c r="I113" s="155"/>
      <c r="J113" s="155"/>
      <c r="K113" s="154"/>
      <c r="L113" s="154"/>
      <c r="M113" s="154"/>
      <c r="N113" s="154"/>
    </row>
    <row r="114" spans="1:14">
      <c r="A114" s="1"/>
      <c r="F114" s="155"/>
      <c r="G114" s="155"/>
      <c r="H114" s="155"/>
      <c r="I114" s="155"/>
      <c r="J114" s="155"/>
      <c r="K114" s="154"/>
      <c r="L114" s="154"/>
      <c r="M114" s="154"/>
      <c r="N114" s="154"/>
    </row>
    <row r="115" spans="1:14">
      <c r="A115" s="1"/>
      <c r="F115" s="155"/>
      <c r="G115" s="155"/>
      <c r="H115" s="155"/>
      <c r="I115" s="155"/>
      <c r="J115" s="155"/>
      <c r="K115" s="154"/>
      <c r="L115" s="154"/>
      <c r="M115" s="154"/>
      <c r="N115" s="154"/>
    </row>
    <row r="116" spans="1:14">
      <c r="A116" s="1"/>
      <c r="F116" s="155"/>
      <c r="G116" s="155"/>
      <c r="H116" s="155"/>
      <c r="I116" s="155"/>
      <c r="J116" s="155"/>
      <c r="K116" s="154"/>
      <c r="L116" s="154"/>
      <c r="M116" s="154"/>
      <c r="N116" s="154"/>
    </row>
    <row r="117" spans="1:14">
      <c r="A117" s="1"/>
      <c r="F117" s="155"/>
      <c r="G117" s="155"/>
      <c r="H117" s="155"/>
      <c r="I117" s="155"/>
      <c r="J117" s="155"/>
      <c r="K117" s="154"/>
      <c r="L117" s="154"/>
      <c r="M117" s="154"/>
      <c r="N117" s="154"/>
    </row>
    <row r="118" spans="1:14">
      <c r="A118" s="1"/>
      <c r="F118" s="155"/>
      <c r="G118" s="155"/>
      <c r="H118" s="155"/>
      <c r="I118" s="155"/>
      <c r="J118" s="155"/>
      <c r="K118" s="154"/>
      <c r="L118" s="154"/>
      <c r="M118" s="154"/>
      <c r="N118" s="154"/>
    </row>
    <row r="119" spans="1:14">
      <c r="A119" s="1"/>
      <c r="F119" s="155"/>
      <c r="G119" s="155"/>
      <c r="H119" s="155"/>
      <c r="I119" s="155"/>
      <c r="J119" s="155"/>
      <c r="K119" s="154"/>
      <c r="L119" s="154"/>
      <c r="M119" s="154"/>
      <c r="N119" s="154"/>
    </row>
    <row r="120" spans="1:14">
      <c r="A120" s="1"/>
      <c r="F120" s="155"/>
      <c r="G120" s="155"/>
      <c r="H120" s="155"/>
      <c r="I120" s="155"/>
      <c r="J120" s="155"/>
      <c r="K120" s="154"/>
      <c r="L120" s="154"/>
      <c r="M120" s="154"/>
      <c r="N120" s="154"/>
    </row>
    <row r="121" spans="1:14">
      <c r="A121" s="1"/>
      <c r="F121" s="155"/>
      <c r="G121" s="155"/>
      <c r="H121" s="155"/>
      <c r="I121" s="155"/>
      <c r="J121" s="155"/>
      <c r="K121" s="154"/>
      <c r="L121" s="154"/>
      <c r="M121" s="154"/>
      <c r="N121" s="154"/>
    </row>
    <row r="122" spans="1:14">
      <c r="A122" s="1"/>
      <c r="F122" s="155"/>
      <c r="G122" s="155"/>
      <c r="H122" s="155"/>
      <c r="I122" s="155"/>
      <c r="J122" s="155"/>
      <c r="K122" s="154"/>
      <c r="L122" s="154"/>
      <c r="M122" s="154"/>
      <c r="N122" s="154"/>
    </row>
    <row r="123" spans="1:14">
      <c r="A123" s="1"/>
      <c r="F123" s="155"/>
      <c r="G123" s="155"/>
      <c r="H123" s="155"/>
      <c r="I123" s="155"/>
      <c r="J123" s="155"/>
      <c r="K123" s="154"/>
      <c r="L123" s="154"/>
      <c r="M123" s="154"/>
      <c r="N123" s="154"/>
    </row>
    <row r="124" spans="1:14">
      <c r="A124" s="1"/>
      <c r="F124" s="155"/>
      <c r="G124" s="155"/>
      <c r="H124" s="155"/>
      <c r="I124" s="155"/>
      <c r="J124" s="155"/>
      <c r="K124" s="154"/>
      <c r="L124" s="154"/>
      <c r="M124" s="154"/>
      <c r="N124" s="154"/>
    </row>
    <row r="125" spans="1:14">
      <c r="A125" s="1"/>
      <c r="B125" s="151"/>
      <c r="C125" s="152"/>
      <c r="D125" s="153"/>
      <c r="E125" s="154"/>
      <c r="F125" s="155"/>
      <c r="G125" s="155"/>
      <c r="H125" s="155"/>
      <c r="I125" s="155"/>
      <c r="J125" s="155"/>
      <c r="K125" s="154"/>
      <c r="L125" s="154"/>
      <c r="M125" s="154"/>
      <c r="N125" s="154"/>
    </row>
    <row r="126" spans="1:14">
      <c r="A126" s="1"/>
      <c r="B126" s="151"/>
      <c r="C126" s="152"/>
      <c r="D126" s="153"/>
      <c r="E126" s="154"/>
      <c r="F126" s="155"/>
      <c r="G126" s="155"/>
      <c r="H126" s="155"/>
      <c r="I126" s="155"/>
      <c r="J126" s="155"/>
      <c r="K126" s="154"/>
      <c r="L126" s="154"/>
      <c r="M126" s="154"/>
      <c r="N126" s="154"/>
    </row>
    <row r="127" spans="1:14">
      <c r="A127" s="1"/>
      <c r="B127" s="151"/>
      <c r="C127" s="152"/>
      <c r="D127" s="153"/>
      <c r="E127" s="154"/>
      <c r="F127" s="155"/>
      <c r="G127" s="155"/>
      <c r="H127" s="155"/>
      <c r="I127" s="155"/>
      <c r="J127" s="155"/>
      <c r="K127" s="154"/>
      <c r="L127" s="154"/>
      <c r="M127" s="154"/>
      <c r="N127" s="154"/>
    </row>
    <row r="128" spans="1:14">
      <c r="A128" s="1"/>
      <c r="B128" s="151"/>
      <c r="C128" s="152"/>
      <c r="D128" s="153"/>
      <c r="E128" s="154"/>
      <c r="F128" s="155"/>
      <c r="G128" s="155"/>
      <c r="H128" s="155"/>
      <c r="I128" s="155"/>
      <c r="J128" s="155"/>
      <c r="K128" s="154"/>
      <c r="L128" s="154"/>
      <c r="M128" s="154"/>
      <c r="N128" s="154"/>
    </row>
    <row r="129" spans="1:14">
      <c r="A129" s="1"/>
      <c r="B129" s="151"/>
      <c r="C129" s="152"/>
      <c r="D129" s="153"/>
      <c r="E129" s="154"/>
      <c r="F129" s="155"/>
      <c r="G129" s="155"/>
      <c r="H129" s="155"/>
      <c r="I129" s="155"/>
      <c r="J129" s="155"/>
      <c r="K129" s="154"/>
      <c r="L129" s="154"/>
      <c r="M129" s="154"/>
      <c r="N129" s="154"/>
    </row>
    <row r="130" spans="1:14">
      <c r="A130" s="1"/>
      <c r="B130" s="151"/>
      <c r="C130" s="152"/>
      <c r="D130" s="153"/>
      <c r="E130" s="154"/>
      <c r="F130" s="155"/>
      <c r="G130" s="155"/>
      <c r="H130" s="155"/>
      <c r="I130" s="155"/>
      <c r="J130" s="155"/>
      <c r="K130" s="154"/>
      <c r="L130" s="154"/>
      <c r="M130" s="154"/>
      <c r="N130" s="154"/>
    </row>
    <row r="131" spans="1:14">
      <c r="A131" s="1"/>
      <c r="B131" s="151"/>
      <c r="C131" s="152"/>
      <c r="D131" s="153"/>
      <c r="E131" s="154"/>
      <c r="F131" s="155"/>
      <c r="G131" s="155"/>
      <c r="H131" s="155"/>
      <c r="I131" s="155"/>
      <c r="J131" s="155"/>
      <c r="K131" s="154"/>
      <c r="L131" s="154"/>
      <c r="M131" s="154"/>
      <c r="N131" s="154"/>
    </row>
    <row r="132" spans="1:14">
      <c r="A132" s="1"/>
      <c r="B132" s="151"/>
      <c r="C132" s="152"/>
      <c r="D132" s="153"/>
      <c r="E132" s="154"/>
      <c r="F132" s="155"/>
      <c r="G132" s="155"/>
      <c r="H132" s="155"/>
      <c r="I132" s="155"/>
      <c r="J132" s="155"/>
      <c r="K132" s="154"/>
      <c r="L132" s="154"/>
      <c r="M132" s="154"/>
      <c r="N132" s="154"/>
    </row>
    <row r="133" spans="1:14">
      <c r="A133" s="1"/>
      <c r="B133" s="151"/>
      <c r="C133" s="152"/>
      <c r="D133" s="153"/>
      <c r="E133" s="154"/>
      <c r="F133" s="155"/>
      <c r="G133" s="155"/>
      <c r="H133" s="155"/>
      <c r="I133" s="155"/>
      <c r="J133" s="155"/>
      <c r="K133" s="154"/>
      <c r="L133" s="154"/>
      <c r="M133" s="154"/>
      <c r="N133" s="154"/>
    </row>
    <row r="134" spans="1:14">
      <c r="A134" s="1"/>
      <c r="B134" s="151"/>
      <c r="C134" s="152"/>
      <c r="D134" s="153"/>
      <c r="E134" s="154"/>
      <c r="F134" s="155"/>
      <c r="G134" s="155"/>
      <c r="H134" s="155"/>
      <c r="I134" s="155"/>
      <c r="J134" s="155"/>
      <c r="K134" s="154"/>
      <c r="L134" s="154"/>
      <c r="M134" s="154"/>
      <c r="N134" s="154"/>
    </row>
    <row r="135" spans="1:14">
      <c r="A135" s="1"/>
      <c r="B135" s="151"/>
      <c r="C135" s="152"/>
      <c r="D135" s="153"/>
      <c r="E135" s="154"/>
      <c r="F135" s="155"/>
      <c r="G135" s="155"/>
      <c r="H135" s="155"/>
      <c r="I135" s="155"/>
      <c r="J135" s="155"/>
      <c r="K135" s="154"/>
      <c r="L135" s="154"/>
      <c r="M135" s="154"/>
      <c r="N135" s="154"/>
    </row>
    <row r="136" spans="1:14">
      <c r="A136" s="1"/>
      <c r="B136" s="151"/>
      <c r="C136" s="152"/>
      <c r="D136" s="153"/>
      <c r="E136" s="154"/>
      <c r="F136" s="155"/>
      <c r="G136" s="155"/>
      <c r="H136" s="155"/>
      <c r="I136" s="155"/>
      <c r="J136" s="155"/>
      <c r="K136" s="154"/>
      <c r="L136" s="154"/>
      <c r="M136" s="154"/>
      <c r="N136" s="154"/>
    </row>
    <row r="137" spans="1:14">
      <c r="A137" s="1"/>
      <c r="B137" s="151"/>
      <c r="C137" s="152"/>
      <c r="D137" s="153"/>
      <c r="E137" s="154"/>
      <c r="F137" s="155"/>
      <c r="G137" s="155"/>
      <c r="H137" s="155"/>
      <c r="I137" s="155"/>
      <c r="J137" s="155"/>
      <c r="K137" s="154"/>
      <c r="L137" s="154"/>
      <c r="M137" s="154"/>
      <c r="N137" s="154"/>
    </row>
    <row r="138" spans="1:14">
      <c r="A138" s="1"/>
      <c r="B138" s="151"/>
      <c r="C138" s="152"/>
      <c r="D138" s="153"/>
      <c r="E138" s="154"/>
      <c r="F138" s="155"/>
      <c r="G138" s="155"/>
      <c r="H138" s="155"/>
      <c r="I138" s="155"/>
      <c r="J138" s="155"/>
      <c r="K138" s="154"/>
      <c r="L138" s="154"/>
      <c r="M138" s="154"/>
      <c r="N138" s="154"/>
    </row>
    <row r="139" spans="1:14">
      <c r="A139" s="1"/>
      <c r="B139" s="151"/>
      <c r="C139" s="152"/>
      <c r="D139" s="153"/>
      <c r="E139" s="154"/>
      <c r="F139" s="155"/>
      <c r="G139" s="155"/>
      <c r="H139" s="155"/>
      <c r="I139" s="155"/>
      <c r="J139" s="155"/>
      <c r="K139" s="154"/>
      <c r="L139" s="154"/>
      <c r="M139" s="154"/>
      <c r="N139" s="154"/>
    </row>
  </sheetData>
  <autoFilter ref="A3:M107" xr:uid="{00000000-0009-0000-0000-000002000000}"/>
  <dataValidations count="3">
    <dataValidation type="list" allowBlank="1" showInputMessage="1" showErrorMessage="1" sqref="D7:D11 D20:D25 D27:D109" xr:uid="{2A15D563-822F-4B9B-8F59-787386A8AE8A}">
      <formula1>"Y,N,TBD"</formula1>
    </dataValidation>
    <dataValidation type="list" allowBlank="1" showInputMessage="1" showErrorMessage="1" sqref="G7:G11 G20:G22 G24:G109" xr:uid="{B77FE7C5-D8DE-43ED-A34A-794B8E494C6D}">
      <formula1>"Ft' In"", Inches, NA, LF, SQ FT"</formula1>
    </dataValidation>
    <dataValidation type="list" allowBlank="1" showInputMessage="1" showErrorMessage="1" sqref="J1:J1048576" xr:uid="{DE2EB62E-61A7-4621-9ECB-A13CEA67BBF3}">
      <formula1>"Materials, Labor"</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DF7F713-25EF-4BE4-99C6-2DA4B5A1AE5D}">
          <x14:formula1>
            <xm:f>'Upgrade Summary'!$G$30:$G$33</xm:f>
          </x14:formula1>
          <xm:sqref>E30</xm:sqref>
        </x14:dataValidation>
        <x14:dataValidation type="list" allowBlank="1" showInputMessage="1" showErrorMessage="1" xr:uid="{74A898A7-0DDB-454D-9951-EDB2FAB7B71A}">
          <x14:formula1>
            <xm:f>'Upgrade Summary'!$G$38:$J$38</xm:f>
          </x14:formula1>
          <xm:sqref>E38</xm:sqref>
        </x14:dataValidation>
        <x14:dataValidation type="list" allowBlank="1" showInputMessage="1" showErrorMessage="1" xr:uid="{6A95B98D-082E-41CD-8703-B045F275667E}">
          <x14:formula1>
            <xm:f>'Upgrade Summary'!$H$45:$K$45</xm:f>
          </x14:formula1>
          <xm:sqref>E44</xm:sqref>
        </x14:dataValidation>
        <x14:dataValidation type="list" allowBlank="1" showInputMessage="1" showErrorMessage="1" xr:uid="{B617CDA8-2C60-4D60-85EB-8CEB2A98FA10}">
          <x14:formula1>
            <xm:f>'Upgrade Summary'!$G$41:$J$41</xm:f>
          </x14:formula1>
          <xm:sqref>E41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57128-FF52-470E-B695-AADAE46D3236}">
  <sheetPr>
    <outlinePr summaryBelow="0"/>
  </sheetPr>
  <dimension ref="A1:N139"/>
  <sheetViews>
    <sheetView topLeftCell="A16" zoomScale="90" zoomScaleNormal="90" workbookViewId="0">
      <selection activeCell="E41" sqref="E41"/>
    </sheetView>
  </sheetViews>
  <sheetFormatPr defaultRowHeight="14.5" outlineLevelRow="1"/>
  <cols>
    <col min="1" max="1" width="14.26953125" customWidth="1"/>
    <col min="2" max="2" width="42.54296875" customWidth="1"/>
    <col min="3" max="3" width="27.81640625" customWidth="1"/>
    <col min="4" max="4" width="13.453125" customWidth="1"/>
    <col min="5" max="5" width="35.453125" customWidth="1"/>
    <col min="6" max="6" width="16.26953125" customWidth="1"/>
    <col min="7" max="7" width="20.7265625" customWidth="1"/>
    <col min="8" max="8" width="8" customWidth="1"/>
    <col min="9" max="9" width="15" customWidth="1"/>
    <col min="10" max="10" width="18.7265625" customWidth="1"/>
    <col min="11" max="11" width="66.1796875" style="78" customWidth="1"/>
    <col min="12" max="12" width="48.54296875" customWidth="1"/>
    <col min="13" max="13" width="29.81640625" customWidth="1"/>
    <col min="14" max="14" width="34" customWidth="1"/>
  </cols>
  <sheetData>
    <row r="1" spans="1:14">
      <c r="B1" s="68" t="s">
        <v>215</v>
      </c>
      <c r="C1" t="s">
        <v>294</v>
      </c>
    </row>
    <row r="2" spans="1:14" ht="30" customHeight="1">
      <c r="B2" s="65" t="s">
        <v>216</v>
      </c>
      <c r="C2" s="65" t="s">
        <v>217</v>
      </c>
    </row>
    <row r="3" spans="1:14" s="3" customFormat="1">
      <c r="A3" s="52" t="s">
        <v>0</v>
      </c>
      <c r="B3" s="52" t="s">
        <v>1</v>
      </c>
      <c r="C3" s="52" t="s">
        <v>2</v>
      </c>
      <c r="D3" s="52" t="s">
        <v>3</v>
      </c>
      <c r="E3" s="52" t="s">
        <v>4</v>
      </c>
      <c r="F3" s="52" t="s">
        <v>5</v>
      </c>
      <c r="G3" s="52" t="s">
        <v>6</v>
      </c>
      <c r="H3" s="52" t="s">
        <v>7</v>
      </c>
      <c r="I3" s="52" t="s">
        <v>8</v>
      </c>
      <c r="J3" s="52" t="s">
        <v>9</v>
      </c>
      <c r="K3" s="79" t="s">
        <v>10</v>
      </c>
      <c r="L3" s="52" t="s">
        <v>11</v>
      </c>
      <c r="M3" s="52" t="s">
        <v>12</v>
      </c>
      <c r="N3" s="52" t="s">
        <v>13</v>
      </c>
    </row>
    <row r="4" spans="1:14" s="3" customFormat="1">
      <c r="A4" s="52"/>
      <c r="B4" s="138" t="s">
        <v>15</v>
      </c>
      <c r="C4" s="53"/>
      <c r="D4" s="53"/>
      <c r="E4" s="53"/>
      <c r="F4" s="53"/>
      <c r="G4" s="53"/>
      <c r="H4" s="53"/>
      <c r="I4" s="67">
        <f>I5</f>
        <v>0</v>
      </c>
      <c r="J4" s="53"/>
      <c r="K4" s="80"/>
      <c r="L4" s="53"/>
      <c r="M4" s="53"/>
      <c r="N4" s="53"/>
    </row>
    <row r="5" spans="1:14" s="3" customFormat="1" ht="26.5" outlineLevel="1">
      <c r="A5" s="52"/>
      <c r="B5" s="54" t="s">
        <v>17</v>
      </c>
      <c r="C5" s="52"/>
      <c r="D5" s="52"/>
      <c r="E5" s="52"/>
      <c r="F5" s="52"/>
      <c r="G5" s="52"/>
      <c r="H5" s="52"/>
      <c r="I5" s="139">
        <v>0</v>
      </c>
      <c r="J5" s="75" t="s">
        <v>18</v>
      </c>
      <c r="K5" s="79"/>
      <c r="L5" s="84" t="s">
        <v>19</v>
      </c>
      <c r="M5" s="52"/>
      <c r="N5" s="52"/>
    </row>
    <row r="6" spans="1:14" s="3" customFormat="1">
      <c r="A6" s="52"/>
      <c r="B6" s="138" t="s">
        <v>21</v>
      </c>
      <c r="C6" s="53"/>
      <c r="D6" s="53"/>
      <c r="E6" s="53"/>
      <c r="F6" s="53"/>
      <c r="G6" s="53"/>
      <c r="H6" s="53"/>
      <c r="I6" s="67">
        <f>SUM(I7:I11)</f>
        <v>0</v>
      </c>
      <c r="J6" s="53"/>
      <c r="K6" s="80"/>
      <c r="L6" s="53"/>
      <c r="M6" s="53"/>
      <c r="N6" s="53"/>
    </row>
    <row r="7" spans="1:14" s="3" customFormat="1" outlineLevel="1">
      <c r="A7" s="52"/>
      <c r="B7" s="54" t="s">
        <v>23</v>
      </c>
      <c r="C7" s="71"/>
      <c r="D7" s="74"/>
      <c r="E7" s="72"/>
      <c r="F7" s="75"/>
      <c r="G7" s="75"/>
      <c r="H7" s="75"/>
      <c r="I7" s="139">
        <v>0</v>
      </c>
      <c r="J7" s="75" t="s">
        <v>24</v>
      </c>
      <c r="K7" s="72"/>
      <c r="L7" s="72"/>
      <c r="M7" s="52"/>
      <c r="N7" s="52"/>
    </row>
    <row r="8" spans="1:14" s="3" customFormat="1" outlineLevel="1">
      <c r="A8" s="52"/>
      <c r="B8" s="57" t="s">
        <v>26</v>
      </c>
      <c r="C8" s="71" t="s">
        <v>218</v>
      </c>
      <c r="D8" s="74" t="s">
        <v>125</v>
      </c>
      <c r="E8" s="72"/>
      <c r="F8" s="75"/>
      <c r="G8" s="75"/>
      <c r="H8" s="75"/>
      <c r="I8" s="139">
        <v>0</v>
      </c>
      <c r="J8" s="75" t="s">
        <v>18</v>
      </c>
      <c r="K8" s="72"/>
      <c r="L8" s="72"/>
      <c r="M8" s="52"/>
      <c r="N8" s="52"/>
    </row>
    <row r="9" spans="1:14" s="3" customFormat="1" outlineLevel="1">
      <c r="A9" s="52"/>
      <c r="B9" s="54" t="s">
        <v>28</v>
      </c>
      <c r="C9" s="71" t="s">
        <v>218</v>
      </c>
      <c r="D9" s="74" t="s">
        <v>125</v>
      </c>
      <c r="E9" s="72"/>
      <c r="F9" s="75"/>
      <c r="G9" s="75"/>
      <c r="H9" s="75"/>
      <c r="I9" s="139">
        <v>0</v>
      </c>
      <c r="J9" s="75" t="s">
        <v>24</v>
      </c>
      <c r="K9" s="72"/>
      <c r="L9" s="72"/>
      <c r="M9" s="52"/>
      <c r="N9" s="52"/>
    </row>
    <row r="10" spans="1:14" s="3" customFormat="1" outlineLevel="1">
      <c r="A10" s="52"/>
      <c r="B10" s="57" t="s">
        <v>26</v>
      </c>
      <c r="C10" s="71"/>
      <c r="D10" s="74"/>
      <c r="E10" s="72"/>
      <c r="F10" s="75"/>
      <c r="G10" s="75"/>
      <c r="H10" s="75"/>
      <c r="I10" s="139">
        <v>0</v>
      </c>
      <c r="J10" s="75" t="s">
        <v>18</v>
      </c>
      <c r="K10" s="72"/>
      <c r="L10" s="72"/>
      <c r="M10" s="52"/>
      <c r="N10" s="52"/>
    </row>
    <row r="11" spans="1:14" s="3" customFormat="1" outlineLevel="1">
      <c r="A11" s="52"/>
      <c r="B11" s="54" t="s">
        <v>31</v>
      </c>
      <c r="C11" s="71" t="s">
        <v>219</v>
      </c>
      <c r="D11" s="74" t="s">
        <v>125</v>
      </c>
      <c r="E11" s="72"/>
      <c r="F11" s="75"/>
      <c r="G11" s="75"/>
      <c r="H11" s="75"/>
      <c r="I11" s="140" t="s">
        <v>32</v>
      </c>
      <c r="J11" s="75"/>
      <c r="L11" s="72"/>
      <c r="M11" s="52"/>
      <c r="N11" s="52"/>
    </row>
    <row r="12" spans="1:14" s="3" customFormat="1">
      <c r="A12" s="52"/>
      <c r="B12" s="138" t="s">
        <v>35</v>
      </c>
      <c r="C12" s="53"/>
      <c r="D12" s="53"/>
      <c r="E12" s="53"/>
      <c r="F12" s="53"/>
      <c r="G12" s="53"/>
      <c r="H12" s="53"/>
      <c r="I12" s="67">
        <f>SUM(I13:I16)</f>
        <v>0</v>
      </c>
      <c r="J12" s="53"/>
      <c r="K12" s="80"/>
      <c r="L12" s="53"/>
      <c r="M12" s="53"/>
      <c r="N12" s="53"/>
    </row>
    <row r="13" spans="1:14" s="3" customFormat="1" ht="51" outlineLevel="1">
      <c r="A13" s="52"/>
      <c r="B13" s="69" t="s">
        <v>37</v>
      </c>
      <c r="C13" s="71"/>
      <c r="D13" s="71"/>
      <c r="E13" s="71"/>
      <c r="F13" s="71"/>
      <c r="G13" s="75"/>
      <c r="H13" s="71"/>
      <c r="I13" s="139">
        <v>0</v>
      </c>
      <c r="J13" s="75" t="s">
        <v>24</v>
      </c>
      <c r="K13" s="79"/>
      <c r="L13" s="84" t="s">
        <v>38</v>
      </c>
      <c r="M13" s="52"/>
      <c r="N13" s="52"/>
    </row>
    <row r="14" spans="1:14" s="3" customFormat="1" outlineLevel="1">
      <c r="A14" s="52"/>
      <c r="B14" s="70" t="s">
        <v>18</v>
      </c>
      <c r="C14" s="71"/>
      <c r="D14" s="71"/>
      <c r="E14" s="71"/>
      <c r="F14" s="71"/>
      <c r="G14" s="75"/>
      <c r="H14" s="71"/>
      <c r="I14" s="139">
        <v>0</v>
      </c>
      <c r="J14" s="75" t="s">
        <v>18</v>
      </c>
      <c r="K14" s="79"/>
      <c r="L14" s="52"/>
      <c r="M14" s="52"/>
      <c r="N14" s="52"/>
    </row>
    <row r="15" spans="1:14" s="3" customFormat="1" outlineLevel="1">
      <c r="A15" s="52"/>
      <c r="B15" s="69" t="s">
        <v>41</v>
      </c>
      <c r="C15" s="71"/>
      <c r="D15" s="71"/>
      <c r="E15" s="52"/>
      <c r="F15" s="52"/>
      <c r="G15" s="75"/>
      <c r="H15" s="52"/>
      <c r="I15" s="139">
        <v>0</v>
      </c>
      <c r="J15" s="75" t="s">
        <v>24</v>
      </c>
      <c r="K15" s="79"/>
      <c r="L15" s="52"/>
      <c r="M15" s="52"/>
      <c r="N15" s="52"/>
    </row>
    <row r="16" spans="1:14" s="3" customFormat="1" outlineLevel="1">
      <c r="A16" s="52"/>
      <c r="B16" s="70" t="s">
        <v>18</v>
      </c>
      <c r="C16" s="71"/>
      <c r="D16" s="71"/>
      <c r="E16" s="52"/>
      <c r="F16" s="52"/>
      <c r="G16" s="75"/>
      <c r="H16" s="52"/>
      <c r="I16" s="139">
        <v>0</v>
      </c>
      <c r="J16" s="75" t="s">
        <v>18</v>
      </c>
      <c r="K16" s="79"/>
      <c r="L16" s="52"/>
      <c r="M16" s="52"/>
      <c r="N16" s="52"/>
    </row>
    <row r="17" spans="1:14" s="3" customFormat="1">
      <c r="A17" s="52"/>
      <c r="B17" s="138" t="s">
        <v>44</v>
      </c>
      <c r="C17" s="141"/>
      <c r="D17" s="141"/>
      <c r="E17" s="53"/>
      <c r="F17" s="53"/>
      <c r="G17" s="142"/>
      <c r="H17" s="53"/>
      <c r="I17" s="67">
        <f>SUM(I18:I19)</f>
        <v>0</v>
      </c>
      <c r="J17" s="53"/>
      <c r="K17" s="80"/>
      <c r="L17" s="53"/>
      <c r="M17" s="53"/>
      <c r="N17" s="53"/>
    </row>
    <row r="18" spans="1:14" s="3" customFormat="1" outlineLevel="1">
      <c r="A18" s="52"/>
      <c r="B18" s="69" t="s">
        <v>45</v>
      </c>
      <c r="C18" s="71"/>
      <c r="D18" s="71"/>
      <c r="E18" s="52"/>
      <c r="F18" s="52"/>
      <c r="G18" s="75"/>
      <c r="H18" s="52"/>
      <c r="I18" s="139">
        <v>0</v>
      </c>
      <c r="J18" s="75" t="s">
        <v>24</v>
      </c>
      <c r="K18" s="79"/>
      <c r="L18" s="52"/>
      <c r="M18" s="52"/>
      <c r="N18" s="52"/>
    </row>
    <row r="19" spans="1:14" s="3" customFormat="1" outlineLevel="1">
      <c r="A19" s="52"/>
      <c r="B19" s="70" t="s">
        <v>18</v>
      </c>
      <c r="C19" s="71"/>
      <c r="D19" s="71"/>
      <c r="E19" s="52"/>
      <c r="F19" s="52"/>
      <c r="G19" s="75"/>
      <c r="H19" s="52"/>
      <c r="I19" s="139">
        <v>0</v>
      </c>
      <c r="J19" s="75" t="s">
        <v>18</v>
      </c>
      <c r="K19" s="79"/>
      <c r="L19" s="52"/>
      <c r="M19" s="52"/>
      <c r="N19" s="52"/>
    </row>
    <row r="20" spans="1:14" s="3" customFormat="1">
      <c r="A20" s="52"/>
      <c r="B20" s="138" t="s">
        <v>46</v>
      </c>
      <c r="C20" s="141"/>
      <c r="D20" s="160"/>
      <c r="E20" s="143"/>
      <c r="F20" s="142"/>
      <c r="G20" s="142"/>
      <c r="H20" s="142"/>
      <c r="I20" s="67">
        <f>SUM(I21:I28)</f>
        <v>0</v>
      </c>
      <c r="J20" s="142"/>
      <c r="K20" s="143"/>
      <c r="L20" s="143"/>
      <c r="M20" s="53"/>
      <c r="N20" s="53"/>
    </row>
    <row r="21" spans="1:14" s="3" customFormat="1" outlineLevel="1">
      <c r="A21" s="52"/>
      <c r="B21" s="54" t="s">
        <v>47</v>
      </c>
      <c r="C21" s="3" t="s">
        <v>219</v>
      </c>
      <c r="D21" s="74" t="s">
        <v>221</v>
      </c>
      <c r="E21" s="72" t="s">
        <v>295</v>
      </c>
      <c r="F21" s="144">
        <v>1025</v>
      </c>
      <c r="G21" s="75" t="s">
        <v>223</v>
      </c>
      <c r="H21" s="144">
        <v>1</v>
      </c>
      <c r="I21" s="139">
        <v>0</v>
      </c>
      <c r="J21" s="75" t="s">
        <v>24</v>
      </c>
      <c r="K21" s="72" t="s">
        <v>296</v>
      </c>
      <c r="L21" s="72"/>
      <c r="M21" s="52"/>
      <c r="N21" s="52" t="s">
        <v>49</v>
      </c>
    </row>
    <row r="22" spans="1:14" s="3" customFormat="1" outlineLevel="1">
      <c r="A22" s="52"/>
      <c r="B22" s="57" t="s">
        <v>50</v>
      </c>
      <c r="C22" s="71" t="s">
        <v>218</v>
      </c>
      <c r="D22" s="74" t="s">
        <v>221</v>
      </c>
      <c r="E22" s="72"/>
      <c r="F22" s="75"/>
      <c r="G22" s="75"/>
      <c r="H22" s="75"/>
      <c r="I22" s="139">
        <v>0</v>
      </c>
      <c r="J22" s="75" t="s">
        <v>18</v>
      </c>
      <c r="K22" s="72"/>
      <c r="L22" s="72"/>
      <c r="M22" s="52"/>
      <c r="N22" s="52"/>
    </row>
    <row r="23" spans="1:14" s="3" customFormat="1" outlineLevel="1">
      <c r="A23" s="52"/>
      <c r="B23" s="54" t="s">
        <v>51</v>
      </c>
      <c r="C23" s="3" t="s">
        <v>297</v>
      </c>
      <c r="D23" s="74" t="s">
        <v>228</v>
      </c>
      <c r="E23" s="94"/>
      <c r="F23" s="75"/>
      <c r="I23" s="139">
        <v>0</v>
      </c>
      <c r="J23" s="75" t="s">
        <v>24</v>
      </c>
      <c r="K23" s="72"/>
      <c r="L23" s="72"/>
      <c r="M23" s="52"/>
      <c r="N23" s="52" t="s">
        <v>49</v>
      </c>
    </row>
    <row r="24" spans="1:14" s="3" customFormat="1" outlineLevel="1">
      <c r="A24" s="52"/>
      <c r="B24" s="57" t="s">
        <v>50</v>
      </c>
      <c r="C24" s="71" t="s">
        <v>227</v>
      </c>
      <c r="D24" s="74" t="s">
        <v>228</v>
      </c>
      <c r="F24" s="144">
        <v>0</v>
      </c>
      <c r="G24" s="144" t="s">
        <v>223</v>
      </c>
      <c r="H24" s="144">
        <v>1</v>
      </c>
      <c r="I24" s="139">
        <v>0</v>
      </c>
      <c r="J24" s="75" t="s">
        <v>18</v>
      </c>
      <c r="K24" s="72"/>
      <c r="L24" s="72"/>
      <c r="M24" s="83"/>
      <c r="N24" s="52"/>
    </row>
    <row r="25" spans="1:14" s="3" customFormat="1" outlineLevel="1">
      <c r="A25" s="52"/>
      <c r="B25" s="54" t="s">
        <v>54</v>
      </c>
      <c r="C25" s="71" t="s">
        <v>219</v>
      </c>
      <c r="D25" s="74" t="s">
        <v>125</v>
      </c>
      <c r="E25" s="72"/>
      <c r="F25" s="144"/>
      <c r="G25" s="75" t="s">
        <v>223</v>
      </c>
      <c r="H25" s="144"/>
      <c r="I25" s="139">
        <v>0</v>
      </c>
      <c r="J25" s="75" t="s">
        <v>24</v>
      </c>
      <c r="K25" s="72"/>
      <c r="L25" s="72"/>
      <c r="M25" s="52"/>
      <c r="N25" s="52" t="s">
        <v>49</v>
      </c>
    </row>
    <row r="26" spans="1:14" s="3" customFormat="1" outlineLevel="1">
      <c r="A26" s="52"/>
      <c r="B26" s="57" t="s">
        <v>50</v>
      </c>
      <c r="G26" s="75"/>
      <c r="H26" s="75"/>
      <c r="I26" s="139">
        <v>0</v>
      </c>
      <c r="J26" s="75" t="s">
        <v>18</v>
      </c>
      <c r="K26" s="72"/>
      <c r="L26" s="72"/>
      <c r="M26" s="52"/>
      <c r="N26" s="52"/>
    </row>
    <row r="27" spans="1:14" s="3" customFormat="1" ht="26" outlineLevel="1">
      <c r="A27" s="52"/>
      <c r="B27" s="54" t="s">
        <v>55</v>
      </c>
      <c r="C27" s="71" t="s">
        <v>298</v>
      </c>
      <c r="D27" s="74" t="s">
        <v>221</v>
      </c>
      <c r="E27" s="94" t="s">
        <v>299</v>
      </c>
      <c r="F27" s="75">
        <v>1025</v>
      </c>
      <c r="G27" s="75" t="s">
        <v>223</v>
      </c>
      <c r="H27" s="75">
        <v>1</v>
      </c>
      <c r="I27" s="139">
        <v>0</v>
      </c>
      <c r="J27" s="75" t="s">
        <v>24</v>
      </c>
      <c r="K27" s="72"/>
      <c r="L27" s="72"/>
      <c r="M27" s="52"/>
      <c r="N27" s="52"/>
    </row>
    <row r="28" spans="1:14" s="3" customFormat="1" outlineLevel="1">
      <c r="A28" s="52"/>
      <c r="B28" s="57" t="s">
        <v>50</v>
      </c>
      <c r="C28" s="71"/>
      <c r="D28" s="74"/>
      <c r="E28" s="72"/>
      <c r="F28" s="75"/>
      <c r="G28" s="75"/>
      <c r="H28" s="75"/>
      <c r="I28" s="139">
        <v>0</v>
      </c>
      <c r="J28" s="75" t="s">
        <v>18</v>
      </c>
      <c r="K28" s="72"/>
      <c r="L28" s="72"/>
      <c r="M28" s="52"/>
      <c r="N28" s="52"/>
    </row>
    <row r="29" spans="1:14">
      <c r="A29" s="145"/>
      <c r="B29" s="55" t="s">
        <v>56</v>
      </c>
      <c r="C29" s="141"/>
      <c r="D29" s="160"/>
      <c r="E29" s="143"/>
      <c r="F29" s="142"/>
      <c r="G29" s="142"/>
      <c r="H29" s="142"/>
      <c r="I29" s="67">
        <f>SUM(I30:I46)</f>
        <v>0</v>
      </c>
      <c r="J29" s="142"/>
      <c r="K29" s="143"/>
      <c r="L29" s="143"/>
      <c r="M29" s="143"/>
      <c r="N29" s="143"/>
    </row>
    <row r="30" spans="1:14" ht="26" outlineLevel="1">
      <c r="A30" s="146"/>
      <c r="B30" s="54" t="s">
        <v>57</v>
      </c>
      <c r="C30" s="71" t="s">
        <v>300</v>
      </c>
      <c r="D30" s="74" t="s">
        <v>221</v>
      </c>
      <c r="E30" s="94" t="s">
        <v>182</v>
      </c>
      <c r="F30" s="75">
        <v>36</v>
      </c>
      <c r="G30" s="74" t="s">
        <v>234</v>
      </c>
      <c r="H30" s="75">
        <v>2</v>
      </c>
      <c r="I30" s="139">
        <v>0</v>
      </c>
      <c r="J30" s="75" t="s">
        <v>24</v>
      </c>
      <c r="K30" s="72" t="s">
        <v>235</v>
      </c>
      <c r="L30" s="72"/>
      <c r="M30" s="72"/>
      <c r="N30" s="72" t="s">
        <v>49</v>
      </c>
    </row>
    <row r="31" spans="1:14" ht="38.5" outlineLevel="1">
      <c r="B31" s="57" t="s">
        <v>59</v>
      </c>
      <c r="C31" s="71" t="s">
        <v>301</v>
      </c>
      <c r="D31" s="74" t="s">
        <v>228</v>
      </c>
      <c r="E31" s="72"/>
      <c r="F31" s="75"/>
      <c r="G31" s="74" t="s">
        <v>239</v>
      </c>
      <c r="H31" s="75"/>
      <c r="I31" s="139">
        <v>0</v>
      </c>
      <c r="J31" s="75" t="s">
        <v>24</v>
      </c>
      <c r="K31" s="72"/>
      <c r="L31" s="72" t="s">
        <v>302</v>
      </c>
      <c r="M31" s="72"/>
      <c r="N31" s="72"/>
    </row>
    <row r="32" spans="1:14" ht="26" outlineLevel="1">
      <c r="A32" s="56"/>
      <c r="B32" s="57" t="s">
        <v>61</v>
      </c>
      <c r="C32" s="71" t="s">
        <v>241</v>
      </c>
      <c r="D32" s="74" t="s">
        <v>221</v>
      </c>
      <c r="E32" s="72" t="s">
        <v>62</v>
      </c>
      <c r="F32" s="75" t="s">
        <v>218</v>
      </c>
      <c r="G32" s="74" t="s">
        <v>242</v>
      </c>
      <c r="H32" s="75"/>
      <c r="I32" s="139">
        <v>0</v>
      </c>
      <c r="J32" s="75" t="s">
        <v>18</v>
      </c>
      <c r="K32" s="72"/>
      <c r="L32" s="72"/>
      <c r="M32" s="72"/>
      <c r="N32" s="72"/>
    </row>
    <row r="33" spans="1:14" ht="26" outlineLevel="1">
      <c r="A33" s="56"/>
      <c r="B33" s="57" t="s">
        <v>63</v>
      </c>
      <c r="C33" s="71" t="s">
        <v>241</v>
      </c>
      <c r="D33" s="74" t="s">
        <v>221</v>
      </c>
      <c r="E33" s="72" t="s">
        <v>243</v>
      </c>
      <c r="F33" s="75" t="s">
        <v>218</v>
      </c>
      <c r="G33" s="74" t="s">
        <v>242</v>
      </c>
      <c r="H33" s="75"/>
      <c r="I33" s="139">
        <v>0</v>
      </c>
      <c r="J33" s="75" t="s">
        <v>18</v>
      </c>
      <c r="K33" s="72"/>
      <c r="L33" s="72"/>
      <c r="M33" s="72"/>
      <c r="N33" s="72"/>
    </row>
    <row r="34" spans="1:14" outlineLevel="1">
      <c r="A34" s="56"/>
      <c r="B34" s="57" t="s">
        <v>64</v>
      </c>
      <c r="C34" s="71"/>
      <c r="D34" s="74" t="s">
        <v>221</v>
      </c>
      <c r="E34" s="72" t="s">
        <v>244</v>
      </c>
      <c r="F34" s="75" t="s">
        <v>218</v>
      </c>
      <c r="G34" s="74" t="s">
        <v>242</v>
      </c>
      <c r="H34" s="75"/>
      <c r="I34" s="139"/>
      <c r="J34" s="75" t="s">
        <v>18</v>
      </c>
      <c r="K34" s="72"/>
      <c r="L34" s="72"/>
      <c r="M34" s="72"/>
      <c r="N34" s="72"/>
    </row>
    <row r="35" spans="1:14" outlineLevel="1">
      <c r="A35" s="56"/>
      <c r="B35" s="54" t="s">
        <v>65</v>
      </c>
      <c r="C35" s="71" t="s">
        <v>303</v>
      </c>
      <c r="D35" s="74" t="s">
        <v>228</v>
      </c>
      <c r="E35" s="71" t="s">
        <v>218</v>
      </c>
      <c r="F35" s="71" t="s">
        <v>218</v>
      </c>
      <c r="G35" s="74" t="s">
        <v>239</v>
      </c>
      <c r="H35" s="71" t="s">
        <v>218</v>
      </c>
      <c r="I35" s="139">
        <v>0</v>
      </c>
      <c r="J35" s="75" t="s">
        <v>24</v>
      </c>
      <c r="K35" s="72"/>
      <c r="L35" s="72"/>
      <c r="M35" s="72"/>
      <c r="N35" s="72"/>
    </row>
    <row r="36" spans="1:14" outlineLevel="1">
      <c r="A36" s="56"/>
      <c r="B36" s="57" t="s">
        <v>66</v>
      </c>
      <c r="C36" s="71" t="s">
        <v>218</v>
      </c>
      <c r="D36" s="74" t="s">
        <v>228</v>
      </c>
      <c r="E36" s="71" t="s">
        <v>218</v>
      </c>
      <c r="F36" s="71" t="s">
        <v>218</v>
      </c>
      <c r="G36" s="74"/>
      <c r="H36" s="71" t="s">
        <v>218</v>
      </c>
      <c r="I36" s="139">
        <v>0</v>
      </c>
      <c r="J36" s="75" t="s">
        <v>18</v>
      </c>
      <c r="K36" s="72"/>
      <c r="L36" s="72"/>
      <c r="M36" s="72"/>
      <c r="N36" s="72"/>
    </row>
    <row r="37" spans="1:14" outlineLevel="1">
      <c r="A37" s="56"/>
      <c r="B37" s="57" t="s">
        <v>63</v>
      </c>
      <c r="C37" s="71" t="s">
        <v>218</v>
      </c>
      <c r="D37" s="74" t="s">
        <v>228</v>
      </c>
      <c r="E37" s="71" t="s">
        <v>218</v>
      </c>
      <c r="F37" s="71" t="s">
        <v>218</v>
      </c>
      <c r="G37" s="74"/>
      <c r="H37" s="71" t="s">
        <v>218</v>
      </c>
      <c r="I37" s="139">
        <v>0</v>
      </c>
      <c r="J37" s="75" t="s">
        <v>18</v>
      </c>
      <c r="K37" s="72"/>
      <c r="L37" s="72"/>
      <c r="M37" s="72"/>
      <c r="N37" s="72"/>
    </row>
    <row r="38" spans="1:14" ht="26" outlineLevel="1">
      <c r="A38" s="56"/>
      <c r="B38" s="54" t="s">
        <v>67</v>
      </c>
      <c r="C38" s="71" t="s">
        <v>304</v>
      </c>
      <c r="D38" s="74" t="s">
        <v>221</v>
      </c>
      <c r="E38" s="93" t="s">
        <v>188</v>
      </c>
      <c r="F38" s="75"/>
      <c r="G38" s="74" t="s">
        <v>242</v>
      </c>
      <c r="H38" s="75">
        <v>1</v>
      </c>
      <c r="I38" s="139">
        <v>0</v>
      </c>
      <c r="J38" s="75" t="s">
        <v>24</v>
      </c>
      <c r="K38" s="72" t="s">
        <v>305</v>
      </c>
      <c r="L38" s="72" t="s">
        <v>306</v>
      </c>
      <c r="M38" s="72"/>
      <c r="N38" s="72" t="s">
        <v>69</v>
      </c>
    </row>
    <row r="39" spans="1:14" ht="15" customHeight="1" outlineLevel="1">
      <c r="A39" s="56"/>
      <c r="B39" s="57" t="s">
        <v>66</v>
      </c>
      <c r="C39" s="71" t="s">
        <v>218</v>
      </c>
      <c r="D39" s="74" t="s">
        <v>228</v>
      </c>
      <c r="E39" s="71" t="s">
        <v>218</v>
      </c>
      <c r="F39" s="75"/>
      <c r="G39" s="74"/>
      <c r="H39" s="75"/>
      <c r="I39" s="139">
        <v>0</v>
      </c>
      <c r="J39" s="75" t="s">
        <v>18</v>
      </c>
      <c r="K39" s="72"/>
      <c r="L39" s="72"/>
      <c r="M39" s="72"/>
      <c r="N39" s="72"/>
    </row>
    <row r="40" spans="1:14" outlineLevel="1">
      <c r="A40" s="56"/>
      <c r="B40" s="57" t="s">
        <v>63</v>
      </c>
      <c r="C40" s="71" t="s">
        <v>218</v>
      </c>
      <c r="D40" s="74" t="s">
        <v>228</v>
      </c>
      <c r="E40" s="71" t="s">
        <v>218</v>
      </c>
      <c r="F40" s="75"/>
      <c r="G40" s="74"/>
      <c r="H40" s="75"/>
      <c r="I40" s="139">
        <v>0</v>
      </c>
      <c r="J40" s="75" t="s">
        <v>18</v>
      </c>
      <c r="K40" s="72"/>
      <c r="L40" s="72"/>
      <c r="M40" s="72"/>
      <c r="N40" s="72"/>
    </row>
    <row r="41" spans="1:14" ht="26" outlineLevel="1">
      <c r="A41" s="56"/>
      <c r="B41" s="54" t="s">
        <v>70</v>
      </c>
      <c r="C41" s="71" t="s">
        <v>307</v>
      </c>
      <c r="D41" s="74" t="s">
        <v>221</v>
      </c>
      <c r="E41" s="93" t="s">
        <v>193</v>
      </c>
      <c r="F41" s="75"/>
      <c r="G41" s="74" t="s">
        <v>242</v>
      </c>
      <c r="H41" s="75">
        <v>1</v>
      </c>
      <c r="I41" s="139">
        <v>0</v>
      </c>
      <c r="J41" s="75" t="s">
        <v>24</v>
      </c>
      <c r="K41" s="72" t="s">
        <v>308</v>
      </c>
      <c r="L41" s="72"/>
      <c r="M41" s="71" t="s">
        <v>249</v>
      </c>
      <c r="N41" s="72" t="s">
        <v>69</v>
      </c>
    </row>
    <row r="42" spans="1:14" outlineLevel="1">
      <c r="A42" s="56"/>
      <c r="B42" s="57" t="s">
        <v>73</v>
      </c>
      <c r="C42" s="71" t="s">
        <v>218</v>
      </c>
      <c r="D42" s="74" t="s">
        <v>228</v>
      </c>
      <c r="E42" s="72" t="s">
        <v>218</v>
      </c>
      <c r="F42" s="75"/>
      <c r="G42" s="74"/>
      <c r="H42" s="75"/>
      <c r="I42" s="139">
        <v>0</v>
      </c>
      <c r="J42" s="75" t="s">
        <v>18</v>
      </c>
      <c r="K42" s="72"/>
      <c r="L42" s="72"/>
      <c r="M42" s="72"/>
      <c r="N42" s="72"/>
    </row>
    <row r="43" spans="1:14" outlineLevel="1">
      <c r="A43" s="56"/>
      <c r="B43" s="57" t="s">
        <v>63</v>
      </c>
      <c r="C43" s="71" t="s">
        <v>218</v>
      </c>
      <c r="D43" s="74" t="s">
        <v>228</v>
      </c>
      <c r="E43" s="72" t="s">
        <v>218</v>
      </c>
      <c r="F43" s="75"/>
      <c r="G43" s="74"/>
      <c r="H43" s="75"/>
      <c r="I43" s="139">
        <v>0</v>
      </c>
      <c r="J43" s="75" t="s">
        <v>18</v>
      </c>
      <c r="K43" s="72"/>
      <c r="L43" s="72"/>
      <c r="M43" s="72"/>
      <c r="N43" s="72"/>
    </row>
    <row r="44" spans="1:14" ht="51" outlineLevel="1">
      <c r="A44" s="56"/>
      <c r="B44" s="54" t="s">
        <v>74</v>
      </c>
      <c r="C44" s="71" t="s">
        <v>309</v>
      </c>
      <c r="D44" s="74" t="s">
        <v>221</v>
      </c>
      <c r="E44" s="72" t="s">
        <v>198</v>
      </c>
      <c r="F44" s="75">
        <v>36</v>
      </c>
      <c r="G44" s="74" t="s">
        <v>234</v>
      </c>
      <c r="H44" s="75">
        <v>2</v>
      </c>
      <c r="I44" s="139">
        <v>0</v>
      </c>
      <c r="J44" s="75" t="s">
        <v>24</v>
      </c>
      <c r="K44" s="72" t="s">
        <v>310</v>
      </c>
      <c r="L44" s="72">
        <v>20</v>
      </c>
      <c r="M44" s="72" t="s">
        <v>311</v>
      </c>
      <c r="N44" s="72" t="s">
        <v>69</v>
      </c>
    </row>
    <row r="45" spans="1:14" ht="15" customHeight="1" outlineLevel="1">
      <c r="A45" s="56"/>
      <c r="B45" s="147" t="s">
        <v>76</v>
      </c>
      <c r="C45" s="71"/>
      <c r="D45" s="74" t="s">
        <v>228</v>
      </c>
      <c r="E45" s="72" t="s">
        <v>218</v>
      </c>
      <c r="F45" s="75"/>
      <c r="G45" s="74"/>
      <c r="H45" s="75"/>
      <c r="I45" s="139">
        <v>0</v>
      </c>
      <c r="J45" s="75" t="s">
        <v>18</v>
      </c>
      <c r="K45" s="72"/>
      <c r="L45" s="72"/>
      <c r="M45" s="72"/>
      <c r="N45" s="72"/>
    </row>
    <row r="46" spans="1:14" outlineLevel="1">
      <c r="A46" s="56"/>
      <c r="B46" s="57" t="s">
        <v>63</v>
      </c>
      <c r="C46" s="71"/>
      <c r="D46" s="74" t="s">
        <v>221</v>
      </c>
      <c r="E46" s="72" t="s">
        <v>253</v>
      </c>
      <c r="F46" s="75"/>
      <c r="G46" s="74"/>
      <c r="H46" s="75"/>
      <c r="I46" s="139">
        <v>0</v>
      </c>
      <c r="J46" s="75" t="s">
        <v>18</v>
      </c>
      <c r="K46" s="72"/>
      <c r="L46" s="72"/>
      <c r="M46" s="72"/>
      <c r="N46" s="72"/>
    </row>
    <row r="47" spans="1:14">
      <c r="A47" s="56"/>
      <c r="B47" s="55" t="s">
        <v>77</v>
      </c>
      <c r="C47" s="141"/>
      <c r="D47" s="160"/>
      <c r="E47" s="143"/>
      <c r="F47" s="142"/>
      <c r="G47" s="142"/>
      <c r="H47" s="142"/>
      <c r="I47" s="67">
        <f>SUM(I48:I68)</f>
        <v>0</v>
      </c>
      <c r="J47" s="142"/>
      <c r="K47" s="143"/>
      <c r="L47" s="143"/>
      <c r="M47" s="143"/>
      <c r="N47" s="143"/>
    </row>
    <row r="48" spans="1:14" ht="60.75" customHeight="1" outlineLevel="1">
      <c r="A48" s="56"/>
      <c r="B48" s="54" t="s">
        <v>78</v>
      </c>
      <c r="C48" s="71" t="s">
        <v>312</v>
      </c>
      <c r="D48" s="74" t="s">
        <v>221</v>
      </c>
      <c r="E48" s="72" t="s">
        <v>203</v>
      </c>
      <c r="F48" s="75"/>
      <c r="G48" s="75" t="s">
        <v>242</v>
      </c>
      <c r="H48" s="75">
        <v>1</v>
      </c>
      <c r="I48" s="139">
        <v>0</v>
      </c>
      <c r="J48" s="75" t="s">
        <v>24</v>
      </c>
      <c r="K48" s="148" t="s">
        <v>255</v>
      </c>
      <c r="L48" s="76" t="s">
        <v>313</v>
      </c>
      <c r="M48" s="72"/>
      <c r="N48" s="72" t="s">
        <v>82</v>
      </c>
    </row>
    <row r="49" spans="1:14" ht="26" outlineLevel="1">
      <c r="A49" s="56"/>
      <c r="B49" s="57" t="s">
        <v>59</v>
      </c>
      <c r="C49" s="71" t="s">
        <v>227</v>
      </c>
      <c r="D49" s="74" t="s">
        <v>221</v>
      </c>
      <c r="E49" s="72" t="s">
        <v>257</v>
      </c>
      <c r="F49" s="75" t="s">
        <v>314</v>
      </c>
      <c r="G49" s="75" t="s">
        <v>239</v>
      </c>
      <c r="H49" s="75">
        <v>1</v>
      </c>
      <c r="I49" s="139">
        <v>0</v>
      </c>
      <c r="J49" s="75" t="s">
        <v>24</v>
      </c>
      <c r="K49" s="148" t="s">
        <v>83</v>
      </c>
      <c r="L49" s="76"/>
      <c r="M49" s="72"/>
      <c r="N49" s="72"/>
    </row>
    <row r="50" spans="1:14" outlineLevel="1">
      <c r="A50" s="56"/>
      <c r="B50" s="57" t="s">
        <v>61</v>
      </c>
      <c r="C50" s="71" t="s">
        <v>260</v>
      </c>
      <c r="D50" s="74" t="s">
        <v>221</v>
      </c>
      <c r="E50" s="72"/>
      <c r="F50" s="75"/>
      <c r="G50" s="75"/>
      <c r="H50" s="75"/>
      <c r="I50" s="139">
        <v>0</v>
      </c>
      <c r="J50" s="75" t="s">
        <v>18</v>
      </c>
      <c r="K50" s="82"/>
      <c r="L50" s="148" t="s">
        <v>261</v>
      </c>
      <c r="M50" s="72"/>
      <c r="N50" s="72"/>
    </row>
    <row r="51" spans="1:14" outlineLevel="1">
      <c r="A51" s="56"/>
      <c r="B51" s="57" t="s">
        <v>63</v>
      </c>
      <c r="C51" s="71"/>
      <c r="D51" s="74" t="s">
        <v>221</v>
      </c>
      <c r="E51" s="72"/>
      <c r="F51" s="75"/>
      <c r="G51" s="75"/>
      <c r="H51" s="75"/>
      <c r="I51" s="139">
        <v>0</v>
      </c>
      <c r="J51" s="75" t="s">
        <v>18</v>
      </c>
      <c r="K51" s="148"/>
      <c r="L51" s="76"/>
      <c r="M51" s="72"/>
      <c r="N51" s="72"/>
    </row>
    <row r="52" spans="1:14" outlineLevel="1">
      <c r="A52" s="56"/>
      <c r="B52" s="57" t="s">
        <v>84</v>
      </c>
      <c r="C52" s="71"/>
      <c r="D52" s="74"/>
      <c r="E52" s="72"/>
      <c r="F52" s="75"/>
      <c r="G52" s="75"/>
      <c r="H52" s="75"/>
      <c r="I52" s="139">
        <v>0</v>
      </c>
      <c r="J52" s="75" t="s">
        <v>18</v>
      </c>
      <c r="K52" s="148"/>
      <c r="L52" s="76"/>
      <c r="M52" s="72"/>
      <c r="N52" s="72"/>
    </row>
    <row r="53" spans="1:14" outlineLevel="1">
      <c r="A53" s="56"/>
      <c r="B53" s="57" t="s">
        <v>64</v>
      </c>
      <c r="C53" s="71"/>
      <c r="D53" s="74"/>
      <c r="E53" s="72"/>
      <c r="F53" s="75"/>
      <c r="G53" s="75"/>
      <c r="H53" s="75"/>
      <c r="I53" s="139"/>
      <c r="J53" s="75" t="s">
        <v>18</v>
      </c>
      <c r="K53" s="148"/>
      <c r="L53" s="76"/>
      <c r="M53" s="72"/>
      <c r="N53" s="72"/>
    </row>
    <row r="54" spans="1:14" ht="57.75" customHeight="1" outlineLevel="1">
      <c r="A54" s="56"/>
      <c r="B54" s="54" t="s">
        <v>85</v>
      </c>
      <c r="C54" s="71" t="s">
        <v>315</v>
      </c>
      <c r="D54" s="74" t="s">
        <v>221</v>
      </c>
      <c r="E54" s="72" t="s">
        <v>203</v>
      </c>
      <c r="F54" s="75"/>
      <c r="G54" s="75" t="s">
        <v>242</v>
      </c>
      <c r="H54" s="75">
        <v>1</v>
      </c>
      <c r="I54" s="139">
        <v>0</v>
      </c>
      <c r="J54" s="75" t="s">
        <v>24</v>
      </c>
      <c r="K54" s="148" t="s">
        <v>316</v>
      </c>
      <c r="L54" s="76"/>
      <c r="M54" s="72"/>
      <c r="N54" s="72" t="s">
        <v>82</v>
      </c>
    </row>
    <row r="55" spans="1:14" ht="26" outlineLevel="1">
      <c r="A55" s="56"/>
      <c r="B55" s="57" t="s">
        <v>59</v>
      </c>
      <c r="C55" s="71" t="s">
        <v>227</v>
      </c>
      <c r="D55" s="74" t="s">
        <v>221</v>
      </c>
      <c r="E55" s="72" t="s">
        <v>257</v>
      </c>
      <c r="F55" s="75" t="s">
        <v>317</v>
      </c>
      <c r="G55" s="75" t="s">
        <v>239</v>
      </c>
      <c r="H55" s="75">
        <v>1</v>
      </c>
      <c r="I55" s="139">
        <v>0</v>
      </c>
      <c r="J55" s="75" t="s">
        <v>24</v>
      </c>
      <c r="K55" s="148" t="s">
        <v>88</v>
      </c>
      <c r="L55" s="76"/>
      <c r="M55" s="72"/>
      <c r="N55" s="72"/>
    </row>
    <row r="56" spans="1:14" outlineLevel="1">
      <c r="A56" s="56"/>
      <c r="B56" s="57" t="s">
        <v>61</v>
      </c>
      <c r="C56" s="71" t="s">
        <v>260</v>
      </c>
      <c r="D56" s="74" t="s">
        <v>221</v>
      </c>
      <c r="E56" s="72"/>
      <c r="F56" s="75"/>
      <c r="G56" s="75"/>
      <c r="H56" s="75"/>
      <c r="I56" s="139">
        <v>0</v>
      </c>
      <c r="J56" s="75" t="s">
        <v>18</v>
      </c>
      <c r="K56" s="58"/>
      <c r="L56" s="148" t="s">
        <v>62</v>
      </c>
      <c r="M56" s="72"/>
      <c r="N56" s="72"/>
    </row>
    <row r="57" spans="1:14" outlineLevel="1">
      <c r="A57" s="56"/>
      <c r="B57" s="57" t="s">
        <v>63</v>
      </c>
      <c r="C57" s="71"/>
      <c r="D57" s="74" t="s">
        <v>221</v>
      </c>
      <c r="E57" s="72"/>
      <c r="F57" s="75"/>
      <c r="G57" s="75"/>
      <c r="H57" s="75"/>
      <c r="I57" s="139">
        <v>0</v>
      </c>
      <c r="J57" s="75" t="s">
        <v>18</v>
      </c>
      <c r="K57" s="148"/>
      <c r="L57" s="76"/>
      <c r="M57" s="72"/>
      <c r="N57" s="72"/>
    </row>
    <row r="58" spans="1:14" outlineLevel="1">
      <c r="A58" s="56"/>
      <c r="B58" s="57" t="s">
        <v>84</v>
      </c>
      <c r="C58" s="71"/>
      <c r="D58" s="74"/>
      <c r="E58" s="72"/>
      <c r="F58" s="75"/>
      <c r="G58" s="75"/>
      <c r="H58" s="75"/>
      <c r="I58" s="139">
        <v>0</v>
      </c>
      <c r="J58" s="75" t="s">
        <v>18</v>
      </c>
      <c r="K58" s="148"/>
      <c r="L58" s="76"/>
      <c r="M58" s="72"/>
      <c r="N58" s="72"/>
    </row>
    <row r="59" spans="1:14" outlineLevel="1">
      <c r="A59" s="56"/>
      <c r="B59" s="57" t="s">
        <v>64</v>
      </c>
      <c r="C59" s="71"/>
      <c r="D59" s="74"/>
      <c r="E59" s="72"/>
      <c r="F59" s="75"/>
      <c r="G59" s="75"/>
      <c r="H59" s="75"/>
      <c r="I59" s="139"/>
      <c r="J59" s="75" t="s">
        <v>18</v>
      </c>
      <c r="K59" s="148"/>
      <c r="L59" s="76"/>
      <c r="M59" s="72"/>
      <c r="N59" s="72"/>
    </row>
    <row r="60" spans="1:14" outlineLevel="1">
      <c r="A60" s="56"/>
      <c r="B60" s="54" t="s">
        <v>89</v>
      </c>
      <c r="C60" s="71">
        <v>1.5</v>
      </c>
      <c r="D60" s="74" t="s">
        <v>228</v>
      </c>
      <c r="E60" s="72">
        <v>1.5</v>
      </c>
      <c r="F60" s="75" t="s">
        <v>242</v>
      </c>
      <c r="G60" s="75" t="s">
        <v>242</v>
      </c>
      <c r="H60" s="75">
        <v>2</v>
      </c>
      <c r="I60" s="139">
        <v>0</v>
      </c>
      <c r="J60" s="75" t="s">
        <v>24</v>
      </c>
      <c r="K60" s="72"/>
      <c r="L60" s="72"/>
      <c r="M60" s="72"/>
      <c r="N60" s="72"/>
    </row>
    <row r="61" spans="1:14" outlineLevel="1">
      <c r="A61" s="56"/>
      <c r="B61" s="57" t="s">
        <v>90</v>
      </c>
      <c r="C61" s="149"/>
      <c r="D61" s="74" t="s">
        <v>228</v>
      </c>
      <c r="E61" s="72"/>
      <c r="F61" s="75"/>
      <c r="G61" s="75"/>
      <c r="H61" s="75"/>
      <c r="I61" s="139">
        <v>0</v>
      </c>
      <c r="J61" s="75"/>
      <c r="K61" s="72"/>
      <c r="L61" s="72"/>
      <c r="M61" s="72"/>
      <c r="N61" s="72"/>
    </row>
    <row r="62" spans="1:14" outlineLevel="1">
      <c r="A62" s="56"/>
      <c r="B62" s="57" t="s">
        <v>91</v>
      </c>
      <c r="C62" s="71"/>
      <c r="D62" s="74" t="s">
        <v>228</v>
      </c>
      <c r="E62" s="72"/>
      <c r="F62" s="75"/>
      <c r="G62" s="75"/>
      <c r="H62" s="75"/>
      <c r="I62" s="139">
        <v>0</v>
      </c>
      <c r="J62" s="75" t="s">
        <v>18</v>
      </c>
      <c r="K62" s="72"/>
      <c r="L62" s="72"/>
      <c r="M62" s="72"/>
      <c r="N62" s="72"/>
    </row>
    <row r="63" spans="1:14" outlineLevel="1">
      <c r="A63" s="56"/>
      <c r="B63" s="54" t="s">
        <v>92</v>
      </c>
      <c r="C63" s="71">
        <v>1</v>
      </c>
      <c r="D63" s="74" t="s">
        <v>228</v>
      </c>
      <c r="E63" s="72"/>
      <c r="F63" s="75" t="s">
        <v>242</v>
      </c>
      <c r="G63" s="75" t="s">
        <v>242</v>
      </c>
      <c r="H63" s="75"/>
      <c r="I63" s="139">
        <v>0</v>
      </c>
      <c r="J63" s="75" t="s">
        <v>24</v>
      </c>
      <c r="K63" s="82"/>
      <c r="L63" s="146"/>
      <c r="M63" s="72"/>
      <c r="N63" s="72"/>
    </row>
    <row r="64" spans="1:14" outlineLevel="1">
      <c r="A64" s="56"/>
      <c r="B64" s="57" t="s">
        <v>91</v>
      </c>
      <c r="C64" s="71"/>
      <c r="D64" s="74"/>
      <c r="E64" s="72"/>
      <c r="F64" s="75"/>
      <c r="G64" s="75"/>
      <c r="H64" s="75"/>
      <c r="I64" s="139">
        <v>0</v>
      </c>
      <c r="J64" s="75" t="s">
        <v>18</v>
      </c>
      <c r="K64" s="146"/>
      <c r="L64" s="72"/>
      <c r="M64" s="72"/>
      <c r="N64" s="72"/>
    </row>
    <row r="65" spans="1:14" outlineLevel="1">
      <c r="A65" s="56"/>
      <c r="B65" s="54" t="s">
        <v>93</v>
      </c>
      <c r="C65" s="71">
        <v>1.5</v>
      </c>
      <c r="D65" s="74" t="s">
        <v>228</v>
      </c>
      <c r="E65" s="72"/>
      <c r="F65" s="75" t="s">
        <v>242</v>
      </c>
      <c r="G65" s="75" t="s">
        <v>242</v>
      </c>
      <c r="H65" s="75">
        <v>0</v>
      </c>
      <c r="I65" s="139">
        <v>0</v>
      </c>
      <c r="J65" s="75" t="s">
        <v>24</v>
      </c>
      <c r="K65" s="72"/>
      <c r="L65" s="72"/>
      <c r="M65" s="72"/>
      <c r="N65" s="72"/>
    </row>
    <row r="66" spans="1:14" outlineLevel="1">
      <c r="A66" s="56"/>
      <c r="B66" s="57" t="s">
        <v>91</v>
      </c>
      <c r="C66" s="71"/>
      <c r="D66" s="74"/>
      <c r="E66" s="72"/>
      <c r="F66" s="75"/>
      <c r="G66" s="75"/>
      <c r="H66" s="75"/>
      <c r="I66" s="139">
        <v>0</v>
      </c>
      <c r="J66" s="75" t="s">
        <v>18</v>
      </c>
      <c r="K66" s="72"/>
      <c r="L66" s="72"/>
      <c r="M66" s="72"/>
      <c r="N66" s="72"/>
    </row>
    <row r="67" spans="1:14" outlineLevel="1">
      <c r="A67" s="56"/>
      <c r="B67" s="54" t="s">
        <v>94</v>
      </c>
      <c r="C67" s="71">
        <v>1.6</v>
      </c>
      <c r="D67" s="74" t="s">
        <v>221</v>
      </c>
      <c r="E67" s="72" t="s">
        <v>318</v>
      </c>
      <c r="F67" s="75"/>
      <c r="G67" s="75" t="s">
        <v>242</v>
      </c>
      <c r="H67" s="75">
        <v>1</v>
      </c>
      <c r="I67" s="139">
        <v>0</v>
      </c>
      <c r="J67" s="75" t="s">
        <v>24</v>
      </c>
      <c r="K67" s="72"/>
      <c r="L67" s="72" t="s">
        <v>319</v>
      </c>
      <c r="M67" s="72"/>
      <c r="N67" s="72"/>
    </row>
    <row r="68" spans="1:14" outlineLevel="1">
      <c r="A68" s="56"/>
      <c r="B68" s="57" t="s">
        <v>91</v>
      </c>
      <c r="C68" s="71"/>
      <c r="D68" s="74"/>
      <c r="E68" s="72"/>
      <c r="F68" s="75"/>
      <c r="G68" s="75"/>
      <c r="H68" s="75"/>
      <c r="I68" s="139">
        <v>0</v>
      </c>
      <c r="J68" s="75" t="s">
        <v>18</v>
      </c>
      <c r="K68" s="72"/>
      <c r="L68" s="72"/>
      <c r="M68" s="72"/>
      <c r="N68" s="72"/>
    </row>
    <row r="69" spans="1:14">
      <c r="A69" s="56"/>
      <c r="B69" s="55" t="s">
        <v>95</v>
      </c>
      <c r="C69" s="141"/>
      <c r="D69" s="160"/>
      <c r="E69" s="143"/>
      <c r="F69" s="142"/>
      <c r="G69" s="142"/>
      <c r="H69" s="142"/>
      <c r="I69" s="67">
        <f>SUM(I70:I90)</f>
        <v>0</v>
      </c>
      <c r="J69" s="142"/>
      <c r="K69" s="143"/>
      <c r="L69" s="143"/>
      <c r="M69" s="143"/>
      <c r="N69" s="143"/>
    </row>
    <row r="70" spans="1:14" ht="65.25" customHeight="1" outlineLevel="1">
      <c r="A70" s="56"/>
      <c r="B70" s="54" t="s">
        <v>96</v>
      </c>
      <c r="C70" s="71" t="s">
        <v>320</v>
      </c>
      <c r="D70" s="74" t="s">
        <v>221</v>
      </c>
      <c r="E70" s="72" t="s">
        <v>321</v>
      </c>
      <c r="F70" s="75"/>
      <c r="G70" s="75" t="s">
        <v>242</v>
      </c>
      <c r="H70" s="75">
        <v>1</v>
      </c>
      <c r="I70" s="139">
        <v>0</v>
      </c>
      <c r="J70" s="75" t="s">
        <v>24</v>
      </c>
      <c r="K70" s="77" t="s">
        <v>322</v>
      </c>
      <c r="L70" s="72"/>
      <c r="M70" s="72"/>
      <c r="N70" s="72" t="s">
        <v>323</v>
      </c>
    </row>
    <row r="71" spans="1:14" outlineLevel="1">
      <c r="A71" s="56"/>
      <c r="B71" s="57" t="s">
        <v>101</v>
      </c>
      <c r="C71" s="71"/>
      <c r="D71" s="74" t="s">
        <v>221</v>
      </c>
      <c r="E71" s="72"/>
      <c r="F71" s="75"/>
      <c r="G71" s="75"/>
      <c r="H71" s="75"/>
      <c r="I71" s="139">
        <v>0</v>
      </c>
      <c r="J71" s="75" t="s">
        <v>18</v>
      </c>
      <c r="K71" s="72"/>
      <c r="L71" s="72"/>
      <c r="M71" s="72"/>
      <c r="N71" s="72"/>
    </row>
    <row r="72" spans="1:14" outlineLevel="1">
      <c r="A72" s="56"/>
      <c r="B72" s="57" t="s">
        <v>102</v>
      </c>
      <c r="C72" s="71"/>
      <c r="D72" s="74" t="s">
        <v>221</v>
      </c>
      <c r="E72" s="72" t="s">
        <v>271</v>
      </c>
      <c r="F72" s="75" t="s">
        <v>242</v>
      </c>
      <c r="G72" s="75"/>
      <c r="H72" s="75"/>
      <c r="I72" s="139">
        <v>0</v>
      </c>
      <c r="J72" s="75" t="s">
        <v>18</v>
      </c>
      <c r="K72" s="72"/>
      <c r="L72" s="72"/>
      <c r="M72" s="72"/>
      <c r="N72" s="72"/>
    </row>
    <row r="73" spans="1:14" outlineLevel="1">
      <c r="A73" s="56"/>
      <c r="B73" s="57" t="s">
        <v>63</v>
      </c>
      <c r="C73" s="71"/>
      <c r="D73" s="74" t="s">
        <v>221</v>
      </c>
      <c r="E73" s="72" t="s">
        <v>272</v>
      </c>
      <c r="F73" s="75"/>
      <c r="G73" s="75"/>
      <c r="H73" s="75"/>
      <c r="I73" s="139">
        <v>0</v>
      </c>
      <c r="J73" s="75" t="s">
        <v>18</v>
      </c>
      <c r="K73" s="72"/>
      <c r="L73" s="72"/>
      <c r="M73" s="72"/>
      <c r="N73" s="72"/>
    </row>
    <row r="74" spans="1:14" ht="38.5" outlineLevel="1">
      <c r="A74" s="56"/>
      <c r="B74" s="54" t="s">
        <v>103</v>
      </c>
      <c r="C74" s="71" t="s">
        <v>273</v>
      </c>
      <c r="D74" s="74" t="s">
        <v>221</v>
      </c>
      <c r="E74" s="72" t="s">
        <v>268</v>
      </c>
      <c r="F74" s="75"/>
      <c r="G74" s="75"/>
      <c r="H74" s="75">
        <v>1</v>
      </c>
      <c r="I74" s="139">
        <v>0</v>
      </c>
      <c r="J74" s="75" t="s">
        <v>24</v>
      </c>
      <c r="K74" s="146" t="s">
        <v>324</v>
      </c>
      <c r="L74" s="72" t="s">
        <v>325</v>
      </c>
      <c r="M74" s="72"/>
      <c r="N74" s="72" t="s">
        <v>270</v>
      </c>
    </row>
    <row r="75" spans="1:14" outlineLevel="1">
      <c r="A75" s="56"/>
      <c r="B75" s="57" t="s">
        <v>106</v>
      </c>
      <c r="C75" s="71"/>
      <c r="D75" s="74" t="s">
        <v>221</v>
      </c>
      <c r="E75" s="72"/>
      <c r="F75" s="75"/>
      <c r="G75" s="75"/>
      <c r="H75" s="75"/>
      <c r="I75" s="139">
        <v>0</v>
      </c>
      <c r="J75" s="75" t="s">
        <v>18</v>
      </c>
      <c r="K75" s="72"/>
      <c r="L75" s="72"/>
      <c r="M75" s="72"/>
      <c r="N75" s="72"/>
    </row>
    <row r="76" spans="1:14" outlineLevel="1">
      <c r="A76" s="56"/>
      <c r="B76" s="57" t="s">
        <v>102</v>
      </c>
      <c r="C76" s="71"/>
      <c r="D76" s="74" t="s">
        <v>221</v>
      </c>
      <c r="E76" s="72" t="s">
        <v>218</v>
      </c>
      <c r="F76" s="75"/>
      <c r="G76" s="75"/>
      <c r="H76" s="75"/>
      <c r="I76" s="139">
        <v>0</v>
      </c>
      <c r="J76" s="75" t="s">
        <v>18</v>
      </c>
      <c r="K76" s="72"/>
      <c r="L76" s="72"/>
      <c r="M76" s="72"/>
      <c r="N76" s="72"/>
    </row>
    <row r="77" spans="1:14" outlineLevel="1">
      <c r="A77" s="56"/>
      <c r="B77" s="57" t="s">
        <v>63</v>
      </c>
      <c r="C77" s="71"/>
      <c r="D77" s="74" t="s">
        <v>221</v>
      </c>
      <c r="E77" s="72" t="s">
        <v>218</v>
      </c>
      <c r="F77" s="75"/>
      <c r="G77" s="75"/>
      <c r="H77" s="75"/>
      <c r="I77" s="139">
        <v>0</v>
      </c>
      <c r="J77" s="75" t="s">
        <v>18</v>
      </c>
      <c r="K77" s="72"/>
      <c r="L77" s="72"/>
      <c r="M77" s="72"/>
      <c r="N77" s="72"/>
    </row>
    <row r="78" spans="1:14" ht="38.5" outlineLevel="1">
      <c r="A78" s="56"/>
      <c r="B78" s="54" t="s">
        <v>107</v>
      </c>
      <c r="C78" s="71" t="s">
        <v>326</v>
      </c>
      <c r="D78" s="74" t="s">
        <v>221</v>
      </c>
      <c r="E78" s="72" t="s">
        <v>327</v>
      </c>
      <c r="F78" s="75"/>
      <c r="G78" s="75" t="s">
        <v>275</v>
      </c>
      <c r="H78" s="75" t="s">
        <v>125</v>
      </c>
      <c r="I78" s="139">
        <v>0</v>
      </c>
      <c r="J78" s="75" t="s">
        <v>24</v>
      </c>
      <c r="K78" s="72"/>
      <c r="L78" s="72" t="s">
        <v>328</v>
      </c>
      <c r="M78" s="72"/>
      <c r="N78" s="72" t="s">
        <v>49</v>
      </c>
    </row>
    <row r="79" spans="1:14" outlineLevel="1">
      <c r="A79" s="56"/>
      <c r="B79" s="57" t="s">
        <v>26</v>
      </c>
      <c r="C79" s="71"/>
      <c r="D79" s="74" t="s">
        <v>221</v>
      </c>
      <c r="E79" s="72"/>
      <c r="F79" s="75"/>
      <c r="G79" s="75"/>
      <c r="H79" s="75"/>
      <c r="I79" s="139">
        <v>0</v>
      </c>
      <c r="J79" s="75" t="s">
        <v>18</v>
      </c>
      <c r="K79" s="72"/>
      <c r="L79" s="72"/>
      <c r="M79" s="72"/>
      <c r="N79" s="72"/>
    </row>
    <row r="80" spans="1:14" outlineLevel="1">
      <c r="A80" s="56"/>
      <c r="B80" s="57" t="s">
        <v>63</v>
      </c>
      <c r="C80" s="71"/>
      <c r="D80" s="74" t="s">
        <v>221</v>
      </c>
      <c r="E80" s="72"/>
      <c r="F80" s="75"/>
      <c r="G80" s="75"/>
      <c r="H80" s="75"/>
      <c r="I80" s="139">
        <v>0</v>
      </c>
      <c r="J80" s="75" t="s">
        <v>18</v>
      </c>
      <c r="K80" s="72"/>
      <c r="L80" s="72"/>
      <c r="M80" s="72"/>
      <c r="N80" s="72"/>
    </row>
    <row r="81" spans="1:14" outlineLevel="1">
      <c r="A81" s="56"/>
      <c r="B81" s="54" t="s">
        <v>109</v>
      </c>
      <c r="C81" s="71" t="s">
        <v>218</v>
      </c>
      <c r="D81" s="74" t="s">
        <v>221</v>
      </c>
      <c r="E81" s="72" t="s">
        <v>329</v>
      </c>
      <c r="F81" s="75"/>
      <c r="G81" s="75" t="s">
        <v>276</v>
      </c>
      <c r="H81" s="75"/>
      <c r="I81" s="139">
        <v>0</v>
      </c>
      <c r="J81" s="75" t="s">
        <v>24</v>
      </c>
      <c r="K81" s="72" t="s">
        <v>110</v>
      </c>
      <c r="L81" s="146"/>
      <c r="M81" s="72"/>
      <c r="N81" s="72"/>
    </row>
    <row r="82" spans="1:14" outlineLevel="1">
      <c r="A82" s="56"/>
      <c r="B82" s="57" t="s">
        <v>26</v>
      </c>
      <c r="C82" s="71" t="s">
        <v>218</v>
      </c>
      <c r="D82" s="74"/>
      <c r="E82" s="72"/>
      <c r="F82" s="75"/>
      <c r="G82" s="75"/>
      <c r="H82" s="75"/>
      <c r="I82" s="139">
        <v>0</v>
      </c>
      <c r="J82" s="75" t="s">
        <v>18</v>
      </c>
      <c r="K82" s="72"/>
      <c r="L82" s="72"/>
      <c r="M82" s="72"/>
      <c r="N82" s="72"/>
    </row>
    <row r="83" spans="1:14" outlineLevel="1">
      <c r="A83" s="56"/>
      <c r="B83" s="57" t="s">
        <v>63</v>
      </c>
      <c r="C83" s="71" t="s">
        <v>218</v>
      </c>
      <c r="D83" s="74"/>
      <c r="E83" s="72"/>
      <c r="F83" s="75"/>
      <c r="G83" s="75"/>
      <c r="H83" s="75"/>
      <c r="I83" s="139">
        <v>0</v>
      </c>
      <c r="J83" s="75" t="s">
        <v>18</v>
      </c>
      <c r="K83" s="72"/>
      <c r="L83" s="72"/>
      <c r="M83" s="72"/>
      <c r="N83" s="72"/>
    </row>
    <row r="84" spans="1:14" ht="51" outlineLevel="1">
      <c r="A84" s="56"/>
      <c r="B84" s="54" t="s">
        <v>111</v>
      </c>
      <c r="C84" s="71" t="s">
        <v>219</v>
      </c>
      <c r="D84" s="74" t="s">
        <v>221</v>
      </c>
      <c r="E84" s="72" t="s">
        <v>277</v>
      </c>
      <c r="F84" s="75"/>
      <c r="G84" s="75" t="s">
        <v>242</v>
      </c>
      <c r="H84" s="75">
        <v>1</v>
      </c>
      <c r="I84" s="139">
        <v>0</v>
      </c>
      <c r="J84" s="75" t="s">
        <v>24</v>
      </c>
      <c r="K84" s="72" t="s">
        <v>112</v>
      </c>
      <c r="L84" s="72" t="s">
        <v>330</v>
      </c>
      <c r="M84" s="72"/>
      <c r="N84" s="72"/>
    </row>
    <row r="85" spans="1:14" outlineLevel="1">
      <c r="A85" s="56"/>
      <c r="B85" s="57" t="s">
        <v>113</v>
      </c>
      <c r="C85" s="71"/>
      <c r="D85" s="74"/>
      <c r="E85" s="72"/>
      <c r="F85" s="75"/>
      <c r="G85" s="75"/>
      <c r="H85" s="75"/>
      <c r="I85" s="139">
        <v>0</v>
      </c>
      <c r="J85" s="75" t="s">
        <v>18</v>
      </c>
      <c r="K85" s="72"/>
      <c r="L85" s="72"/>
      <c r="M85" s="72"/>
      <c r="N85" s="72"/>
    </row>
    <row r="86" spans="1:14" outlineLevel="1">
      <c r="A86" s="56"/>
      <c r="B86" s="57" t="s">
        <v>114</v>
      </c>
      <c r="C86" s="71"/>
      <c r="D86" s="74"/>
      <c r="E86" s="72"/>
      <c r="F86" s="75"/>
      <c r="G86" s="75"/>
      <c r="H86" s="75"/>
      <c r="I86" s="139">
        <v>0</v>
      </c>
      <c r="J86" s="75" t="s">
        <v>18</v>
      </c>
      <c r="K86" s="72"/>
      <c r="L86" s="72"/>
      <c r="M86" s="72"/>
      <c r="N86" s="72"/>
    </row>
    <row r="87" spans="1:14" outlineLevel="1">
      <c r="A87" s="56"/>
      <c r="B87" s="57" t="s">
        <v>115</v>
      </c>
      <c r="C87" s="71"/>
      <c r="D87" s="74" t="s">
        <v>125</v>
      </c>
      <c r="E87" s="72"/>
      <c r="F87" s="75"/>
      <c r="G87" s="75"/>
      <c r="H87" s="75"/>
      <c r="I87" s="139">
        <v>0</v>
      </c>
      <c r="J87" s="75" t="s">
        <v>18</v>
      </c>
      <c r="K87" s="72"/>
      <c r="L87" s="72"/>
      <c r="M87" s="72"/>
      <c r="N87" s="72"/>
    </row>
    <row r="88" spans="1:14" ht="51" outlineLevel="1">
      <c r="A88" s="56"/>
      <c r="B88" s="54" t="s">
        <v>116</v>
      </c>
      <c r="C88" s="71" t="s">
        <v>331</v>
      </c>
      <c r="D88" s="74" t="s">
        <v>221</v>
      </c>
      <c r="E88" s="72" t="s">
        <v>332</v>
      </c>
      <c r="F88" s="75">
        <v>36</v>
      </c>
      <c r="G88" s="75" t="s">
        <v>234</v>
      </c>
      <c r="H88" s="75">
        <v>2</v>
      </c>
      <c r="I88" s="139">
        <v>0</v>
      </c>
      <c r="J88" s="75" t="s">
        <v>24</v>
      </c>
      <c r="K88" s="146" t="s">
        <v>279</v>
      </c>
      <c r="L88" s="72" t="s">
        <v>333</v>
      </c>
      <c r="M88" s="72" t="s">
        <v>334</v>
      </c>
      <c r="N88" s="72"/>
    </row>
    <row r="89" spans="1:14" outlineLevel="1">
      <c r="A89" s="56"/>
      <c r="B89" s="57" t="s">
        <v>26</v>
      </c>
      <c r="C89" s="71"/>
      <c r="D89" s="74" t="s">
        <v>221</v>
      </c>
      <c r="E89" s="72"/>
      <c r="F89" s="75"/>
      <c r="G89" s="75"/>
      <c r="H89" s="75"/>
      <c r="I89" s="139">
        <v>0</v>
      </c>
      <c r="J89" s="75" t="s">
        <v>18</v>
      </c>
      <c r="K89" s="146"/>
      <c r="L89" s="72"/>
      <c r="M89" s="72"/>
      <c r="N89" s="72"/>
    </row>
    <row r="90" spans="1:14" outlineLevel="1">
      <c r="A90" s="56"/>
      <c r="B90" s="57" t="s">
        <v>115</v>
      </c>
      <c r="C90" s="71"/>
      <c r="D90" s="74" t="s">
        <v>228</v>
      </c>
      <c r="E90" s="72"/>
      <c r="F90" s="75"/>
      <c r="G90" s="75"/>
      <c r="H90" s="75"/>
      <c r="I90" s="139">
        <v>0</v>
      </c>
      <c r="J90" s="75" t="s">
        <v>18</v>
      </c>
      <c r="K90" s="146"/>
      <c r="L90" s="72"/>
      <c r="M90" s="72"/>
      <c r="N90" s="72"/>
    </row>
    <row r="91" spans="1:14">
      <c r="A91" s="56"/>
      <c r="B91" s="55" t="s">
        <v>118</v>
      </c>
      <c r="C91" s="141"/>
      <c r="D91" s="160"/>
      <c r="E91" s="143"/>
      <c r="F91" s="142"/>
      <c r="G91" s="142"/>
      <c r="H91" s="142"/>
      <c r="I91" s="67">
        <f>SUM(I92:I102)</f>
        <v>0</v>
      </c>
      <c r="J91" s="142"/>
      <c r="K91" s="143"/>
      <c r="L91" s="143"/>
      <c r="M91" s="143"/>
      <c r="N91" s="143"/>
    </row>
    <row r="92" spans="1:14" ht="38.5" outlineLevel="1">
      <c r="A92" s="56"/>
      <c r="B92" s="54" t="s">
        <v>119</v>
      </c>
      <c r="C92" s="71" t="s">
        <v>335</v>
      </c>
      <c r="D92" s="74" t="s">
        <v>221</v>
      </c>
      <c r="E92" s="72" t="s">
        <v>336</v>
      </c>
      <c r="F92" s="75"/>
      <c r="G92" s="75" t="s">
        <v>275</v>
      </c>
      <c r="H92" s="75"/>
      <c r="I92" s="139">
        <v>0</v>
      </c>
      <c r="J92" s="75" t="s">
        <v>24</v>
      </c>
      <c r="K92" s="72" t="s">
        <v>337</v>
      </c>
      <c r="L92" s="72"/>
      <c r="M92" s="72"/>
      <c r="N92" s="72" t="s">
        <v>121</v>
      </c>
    </row>
    <row r="93" spans="1:14" outlineLevel="1">
      <c r="A93" s="56"/>
      <c r="B93" s="57" t="s">
        <v>26</v>
      </c>
      <c r="C93" s="71"/>
      <c r="D93" s="74"/>
      <c r="E93" s="72"/>
      <c r="F93" s="75"/>
      <c r="G93" s="75"/>
      <c r="H93" s="75"/>
      <c r="I93" s="139">
        <v>0</v>
      </c>
      <c r="J93" s="75" t="s">
        <v>18</v>
      </c>
      <c r="K93" s="72"/>
      <c r="L93" s="72"/>
      <c r="M93" s="72"/>
      <c r="N93" s="72"/>
    </row>
    <row r="94" spans="1:14" ht="38.5" outlineLevel="1">
      <c r="A94" s="56"/>
      <c r="B94" s="54" t="s">
        <v>122</v>
      </c>
      <c r="C94" s="71" t="s">
        <v>338</v>
      </c>
      <c r="D94" s="74" t="s">
        <v>228</v>
      </c>
      <c r="E94" s="72"/>
      <c r="F94" s="75"/>
      <c r="G94" s="75" t="s">
        <v>242</v>
      </c>
      <c r="H94" s="75"/>
      <c r="I94" s="140" t="s">
        <v>32</v>
      </c>
      <c r="J94" s="75" t="s">
        <v>24</v>
      </c>
      <c r="K94" s="72" t="s">
        <v>339</v>
      </c>
      <c r="L94" s="72"/>
      <c r="M94" s="72"/>
      <c r="N94" s="72" t="s">
        <v>125</v>
      </c>
    </row>
    <row r="95" spans="1:14" outlineLevel="1">
      <c r="A95" s="56"/>
      <c r="B95" s="57" t="s">
        <v>126</v>
      </c>
      <c r="C95" s="71"/>
      <c r="D95" s="74"/>
      <c r="E95" s="72"/>
      <c r="F95" s="75"/>
      <c r="G95" s="75"/>
      <c r="H95" s="75"/>
      <c r="I95" s="140"/>
      <c r="J95" s="75" t="s">
        <v>18</v>
      </c>
      <c r="K95" s="72"/>
      <c r="L95" s="72"/>
      <c r="M95" s="72"/>
      <c r="N95" s="72"/>
    </row>
    <row r="96" spans="1:14" outlineLevel="1">
      <c r="A96" s="56"/>
      <c r="B96" s="54" t="s">
        <v>127</v>
      </c>
      <c r="C96" s="71"/>
      <c r="D96" s="74" t="s">
        <v>228</v>
      </c>
      <c r="E96" s="72"/>
      <c r="F96" s="75"/>
      <c r="G96" s="75" t="s">
        <v>234</v>
      </c>
      <c r="H96" s="75"/>
      <c r="I96" s="140" t="s">
        <v>32</v>
      </c>
      <c r="J96" s="75" t="s">
        <v>24</v>
      </c>
      <c r="K96" s="72"/>
      <c r="L96" s="72"/>
      <c r="M96" s="72"/>
      <c r="N96" s="72"/>
    </row>
    <row r="97" spans="1:14" outlineLevel="1">
      <c r="A97" s="56"/>
      <c r="B97" s="57" t="s">
        <v>129</v>
      </c>
      <c r="C97" s="71"/>
      <c r="D97" s="74" t="s">
        <v>228</v>
      </c>
      <c r="E97" s="72"/>
      <c r="F97" s="75"/>
      <c r="G97" s="75"/>
      <c r="H97" s="75"/>
      <c r="I97" s="140" t="s">
        <v>32</v>
      </c>
      <c r="J97" s="75" t="s">
        <v>18</v>
      </c>
      <c r="K97" s="72"/>
      <c r="L97" s="72"/>
      <c r="M97" s="72"/>
      <c r="N97" s="72"/>
    </row>
    <row r="98" spans="1:14" outlineLevel="1">
      <c r="A98" s="56"/>
      <c r="B98" s="54" t="s">
        <v>130</v>
      </c>
      <c r="C98" s="71" t="s">
        <v>340</v>
      </c>
      <c r="D98" s="74" t="s">
        <v>228</v>
      </c>
      <c r="E98" s="72"/>
      <c r="F98" s="75" t="s">
        <v>242</v>
      </c>
      <c r="G98" s="75" t="s">
        <v>242</v>
      </c>
      <c r="H98" s="75"/>
      <c r="I98" s="139">
        <v>0</v>
      </c>
      <c r="J98" s="75" t="s">
        <v>24</v>
      </c>
      <c r="K98" s="72" t="s">
        <v>341</v>
      </c>
      <c r="L98" s="72"/>
      <c r="M98" s="72"/>
      <c r="N98" s="72"/>
    </row>
    <row r="99" spans="1:14" outlineLevel="1">
      <c r="A99" s="56"/>
      <c r="B99" s="57" t="s">
        <v>26</v>
      </c>
      <c r="C99" s="71"/>
      <c r="D99" s="74"/>
      <c r="E99" s="72"/>
      <c r="F99" s="75"/>
      <c r="G99" s="75"/>
      <c r="H99" s="75"/>
      <c r="I99" s="139">
        <v>0</v>
      </c>
      <c r="J99" s="75" t="s">
        <v>18</v>
      </c>
      <c r="K99" s="72"/>
      <c r="L99" s="72"/>
      <c r="M99" s="72"/>
      <c r="N99" s="72"/>
    </row>
    <row r="100" spans="1:14" outlineLevel="1">
      <c r="A100" s="56"/>
      <c r="B100" s="57" t="s">
        <v>63</v>
      </c>
      <c r="C100" s="71"/>
      <c r="D100" s="74"/>
      <c r="E100" s="72"/>
      <c r="F100" s="75"/>
      <c r="G100" s="75"/>
      <c r="H100" s="75"/>
      <c r="I100" s="139">
        <v>0</v>
      </c>
      <c r="J100" s="75" t="s">
        <v>18</v>
      </c>
      <c r="K100" s="72"/>
      <c r="L100" s="72"/>
      <c r="M100" s="72"/>
      <c r="N100" s="72"/>
    </row>
    <row r="101" spans="1:14" outlineLevel="1">
      <c r="A101" s="56"/>
      <c r="B101" s="54" t="s">
        <v>131</v>
      </c>
      <c r="C101" s="71" t="s">
        <v>218</v>
      </c>
      <c r="D101" s="74"/>
      <c r="E101" s="72"/>
      <c r="F101" s="75"/>
      <c r="G101" s="75"/>
      <c r="H101" s="75"/>
      <c r="I101" s="139">
        <v>0</v>
      </c>
      <c r="J101" s="75"/>
      <c r="K101" s="72"/>
      <c r="L101" s="72"/>
      <c r="M101" s="72"/>
      <c r="N101" s="72"/>
    </row>
    <row r="102" spans="1:14" outlineLevel="1">
      <c r="A102" s="56"/>
      <c r="B102" s="57" t="s">
        <v>132</v>
      </c>
      <c r="C102" s="71" t="s">
        <v>218</v>
      </c>
      <c r="D102" s="74"/>
      <c r="E102" s="72"/>
      <c r="F102" s="75"/>
      <c r="G102" s="75"/>
      <c r="H102" s="75"/>
      <c r="I102" s="139">
        <v>0</v>
      </c>
      <c r="J102" s="75"/>
      <c r="K102" s="72"/>
      <c r="L102" s="72"/>
      <c r="M102" s="72"/>
      <c r="N102" s="72"/>
    </row>
    <row r="103" spans="1:14" outlineLevel="1">
      <c r="A103" s="56"/>
      <c r="B103" s="138" t="s">
        <v>133</v>
      </c>
      <c r="C103" s="141"/>
      <c r="D103" s="160"/>
      <c r="E103" s="143"/>
      <c r="F103" s="142"/>
      <c r="G103" s="142"/>
      <c r="H103" s="142"/>
      <c r="I103" s="67">
        <f>SUM(I104:I105)</f>
        <v>0</v>
      </c>
      <c r="J103" s="142"/>
      <c r="K103" s="143"/>
      <c r="L103" s="143"/>
      <c r="M103" s="143"/>
      <c r="N103" s="143"/>
    </row>
    <row r="104" spans="1:14" outlineLevel="1">
      <c r="A104" s="56"/>
      <c r="B104" s="54" t="s">
        <v>134</v>
      </c>
      <c r="C104" s="71" t="s">
        <v>218</v>
      </c>
      <c r="D104" s="74" t="s">
        <v>221</v>
      </c>
      <c r="E104" s="72" t="s">
        <v>342</v>
      </c>
      <c r="F104" s="75"/>
      <c r="G104" s="75"/>
      <c r="H104" s="75"/>
      <c r="I104" s="140" t="s">
        <v>32</v>
      </c>
      <c r="J104" s="75"/>
      <c r="K104" s="72" t="s">
        <v>135</v>
      </c>
      <c r="L104" s="72"/>
      <c r="M104" s="72"/>
      <c r="N104" s="72"/>
    </row>
    <row r="105" spans="1:14" ht="26" outlineLevel="1">
      <c r="A105" s="56"/>
      <c r="B105" s="57" t="s">
        <v>136</v>
      </c>
      <c r="C105" s="93" t="s">
        <v>343</v>
      </c>
      <c r="D105" s="74" t="s">
        <v>221</v>
      </c>
      <c r="E105" s="146" t="s">
        <v>299</v>
      </c>
      <c r="F105" s="75"/>
      <c r="G105" s="75"/>
      <c r="H105" s="75">
        <v>1</v>
      </c>
      <c r="I105" s="140" t="s">
        <v>137</v>
      </c>
      <c r="J105" s="75"/>
      <c r="K105" s="72"/>
      <c r="L105" s="146" t="s">
        <v>344</v>
      </c>
      <c r="M105" s="72"/>
      <c r="N105" s="72"/>
    </row>
    <row r="106" spans="1:14">
      <c r="A106" s="56"/>
      <c r="B106" s="138" t="s">
        <v>139</v>
      </c>
      <c r="C106" s="141"/>
      <c r="D106" s="160"/>
      <c r="E106" s="143"/>
      <c r="F106" s="142"/>
      <c r="G106" s="142"/>
      <c r="H106" s="142"/>
      <c r="I106" s="67">
        <f>-SUM(I107)</f>
        <v>0</v>
      </c>
      <c r="J106" s="142"/>
      <c r="K106" s="143"/>
      <c r="L106" s="143"/>
      <c r="M106" s="143"/>
      <c r="N106" s="143"/>
    </row>
    <row r="107" spans="1:14" ht="35.5" outlineLevel="1">
      <c r="A107" s="56"/>
      <c r="B107" s="54" t="s">
        <v>140</v>
      </c>
      <c r="C107" s="71" t="s">
        <v>345</v>
      </c>
      <c r="D107" s="74" t="s">
        <v>125</v>
      </c>
      <c r="E107" s="72" t="s">
        <v>346</v>
      </c>
      <c r="F107" s="75"/>
      <c r="G107" s="75"/>
      <c r="H107" s="75"/>
      <c r="I107" s="139">
        <v>0</v>
      </c>
      <c r="J107" s="75"/>
      <c r="K107" s="150" t="s">
        <v>347</v>
      </c>
      <c r="L107" s="146"/>
      <c r="M107" s="72"/>
      <c r="N107" s="72"/>
    </row>
    <row r="108" spans="1:14" ht="26" outlineLevel="1">
      <c r="A108" s="56"/>
      <c r="B108" s="54" t="s">
        <v>140</v>
      </c>
      <c r="C108" s="71" t="s">
        <v>345</v>
      </c>
      <c r="D108" s="74" t="s">
        <v>221</v>
      </c>
      <c r="E108" s="72" t="s">
        <v>348</v>
      </c>
      <c r="F108" s="75"/>
      <c r="G108" s="75"/>
      <c r="H108" s="75"/>
      <c r="I108" s="139">
        <v>0</v>
      </c>
      <c r="J108" s="75"/>
      <c r="K108" s="150"/>
      <c r="L108" s="146"/>
      <c r="M108" s="72"/>
      <c r="N108" s="72"/>
    </row>
    <row r="109" spans="1:14" outlineLevel="1">
      <c r="A109" s="56"/>
      <c r="B109" s="54" t="s">
        <v>140</v>
      </c>
      <c r="C109" s="71"/>
      <c r="D109" s="74" t="s">
        <v>125</v>
      </c>
      <c r="E109" s="72"/>
      <c r="F109" s="75"/>
      <c r="G109" s="75"/>
      <c r="H109" s="75"/>
      <c r="I109" s="139">
        <v>0</v>
      </c>
      <c r="J109" s="75"/>
      <c r="K109" s="150"/>
      <c r="L109" s="146"/>
      <c r="M109" s="72"/>
      <c r="N109" s="72"/>
    </row>
    <row r="110" spans="1:14" ht="15" thickBot="1">
      <c r="A110" s="1"/>
      <c r="B110" s="151"/>
      <c r="C110" s="152"/>
      <c r="D110" s="153"/>
      <c r="E110" s="154"/>
      <c r="F110" s="155"/>
      <c r="G110" s="155"/>
      <c r="H110" s="155"/>
      <c r="I110" s="155"/>
      <c r="J110" s="155"/>
      <c r="K110" s="154"/>
      <c r="L110" s="154"/>
      <c r="M110" s="154"/>
      <c r="N110" s="154"/>
    </row>
    <row r="111" spans="1:14" ht="15" thickBot="1">
      <c r="A111" s="1"/>
      <c r="B111" s="66"/>
      <c r="C111" s="152"/>
      <c r="D111" s="153"/>
      <c r="E111" s="154"/>
      <c r="F111" s="155"/>
      <c r="G111" s="4" t="s">
        <v>142</v>
      </c>
      <c r="H111" s="5"/>
      <c r="I111" s="6">
        <f>SUM(I20+I29+I47+I69+I91+I103+I106)</f>
        <v>0</v>
      </c>
      <c r="J111" s="155"/>
      <c r="K111" s="154"/>
      <c r="L111" s="154"/>
      <c r="M111" s="154"/>
      <c r="N111" s="154"/>
    </row>
    <row r="112" spans="1:14">
      <c r="A112" s="1"/>
      <c r="B112" s="66"/>
      <c r="C112" s="152"/>
      <c r="D112" s="153"/>
      <c r="E112" s="154"/>
      <c r="F112" s="155"/>
      <c r="G112" s="155"/>
      <c r="H112" s="155"/>
      <c r="I112" s="155"/>
      <c r="J112" s="155"/>
      <c r="K112" s="154"/>
      <c r="L112" s="154"/>
      <c r="M112" s="154"/>
      <c r="N112" s="154"/>
    </row>
    <row r="113" spans="1:14">
      <c r="A113" s="1"/>
      <c r="B113" s="66"/>
      <c r="C113" s="152"/>
      <c r="D113" s="153"/>
      <c r="E113" s="154"/>
      <c r="F113" s="155"/>
      <c r="G113" s="155"/>
      <c r="H113" s="155"/>
      <c r="I113" s="155"/>
      <c r="J113" s="155"/>
      <c r="K113" s="154"/>
      <c r="L113" s="154"/>
      <c r="M113" s="154"/>
      <c r="N113" s="154"/>
    </row>
    <row r="114" spans="1:14">
      <c r="A114" s="1"/>
      <c r="C114" s="152"/>
      <c r="D114" s="153"/>
      <c r="E114" s="154"/>
      <c r="F114" s="155"/>
      <c r="G114" s="155"/>
      <c r="H114" s="155"/>
      <c r="I114" s="155"/>
      <c r="J114" s="155"/>
      <c r="K114" s="154"/>
      <c r="L114" s="154"/>
      <c r="M114" s="154"/>
      <c r="N114" s="154"/>
    </row>
    <row r="115" spans="1:14">
      <c r="A115" s="1"/>
      <c r="B115" s="151"/>
      <c r="C115" s="152"/>
      <c r="D115" s="153"/>
      <c r="E115" s="154"/>
      <c r="F115" s="155"/>
      <c r="G115" s="155"/>
      <c r="H115" s="155"/>
      <c r="I115" s="155"/>
      <c r="J115" s="155"/>
      <c r="K115" s="154"/>
      <c r="L115" s="154"/>
      <c r="M115" s="154"/>
      <c r="N115" s="154"/>
    </row>
    <row r="116" spans="1:14">
      <c r="A116" s="1"/>
      <c r="B116" s="151"/>
      <c r="C116" s="152"/>
      <c r="D116" s="153"/>
      <c r="E116" s="154"/>
      <c r="F116" s="155"/>
      <c r="G116" s="155"/>
      <c r="H116" s="155"/>
      <c r="I116" s="155"/>
      <c r="J116" s="155"/>
      <c r="K116" s="154"/>
      <c r="L116" s="154"/>
      <c r="M116" s="154"/>
      <c r="N116" s="154"/>
    </row>
    <row r="117" spans="1:14">
      <c r="A117" s="1"/>
      <c r="B117" s="151"/>
      <c r="C117" s="152"/>
      <c r="D117" s="153"/>
      <c r="E117" s="154"/>
      <c r="F117" s="155"/>
      <c r="G117" s="155"/>
      <c r="H117" s="155"/>
      <c r="I117" s="155"/>
      <c r="J117" s="155"/>
      <c r="K117" s="154"/>
      <c r="L117" s="154"/>
      <c r="M117" s="154"/>
      <c r="N117" s="154"/>
    </row>
    <row r="118" spans="1:14">
      <c r="A118" s="1"/>
      <c r="B118" s="151"/>
      <c r="C118" s="152"/>
      <c r="D118" s="153"/>
      <c r="E118" s="154"/>
      <c r="F118" s="155"/>
      <c r="G118" s="155"/>
      <c r="H118" s="155"/>
      <c r="I118" s="155"/>
      <c r="J118" s="155"/>
      <c r="K118" s="154"/>
      <c r="L118" s="154"/>
      <c r="M118" s="154"/>
      <c r="N118" s="154"/>
    </row>
    <row r="119" spans="1:14">
      <c r="A119" s="1"/>
      <c r="B119" s="151"/>
      <c r="C119" s="152"/>
      <c r="D119" s="153"/>
      <c r="E119" s="154"/>
      <c r="F119" s="155"/>
      <c r="G119" s="155"/>
      <c r="H119" s="155"/>
      <c r="I119" s="155"/>
      <c r="J119" s="155"/>
      <c r="K119" s="154"/>
      <c r="L119" s="154"/>
      <c r="M119" s="154"/>
      <c r="N119" s="154"/>
    </row>
    <row r="120" spans="1:14">
      <c r="A120" s="1"/>
      <c r="B120" s="151"/>
      <c r="C120" s="152"/>
      <c r="D120" s="153"/>
      <c r="E120" s="154"/>
      <c r="F120" s="155"/>
      <c r="G120" s="155"/>
      <c r="H120" s="155"/>
      <c r="I120" s="155"/>
      <c r="J120" s="155"/>
      <c r="K120" s="154"/>
      <c r="L120" s="154"/>
      <c r="M120" s="154"/>
      <c r="N120" s="154"/>
    </row>
    <row r="121" spans="1:14">
      <c r="A121" s="1"/>
      <c r="B121" s="151"/>
      <c r="C121" s="152"/>
      <c r="D121" s="153"/>
      <c r="E121" s="154"/>
      <c r="F121" s="155"/>
      <c r="G121" s="155"/>
      <c r="H121" s="155"/>
      <c r="I121" s="155"/>
      <c r="J121" s="155"/>
      <c r="K121" s="154"/>
      <c r="L121" s="154"/>
      <c r="M121" s="154"/>
      <c r="N121" s="154"/>
    </row>
    <row r="122" spans="1:14">
      <c r="A122" s="1"/>
      <c r="B122" s="151"/>
      <c r="C122" s="152"/>
      <c r="D122" s="153"/>
      <c r="E122" s="154"/>
      <c r="F122" s="155"/>
      <c r="G122" s="155"/>
      <c r="H122" s="155"/>
      <c r="I122" s="155"/>
      <c r="J122" s="155"/>
      <c r="K122" s="154"/>
      <c r="L122" s="154"/>
      <c r="M122" s="154"/>
      <c r="N122" s="154"/>
    </row>
    <row r="123" spans="1:14">
      <c r="A123" s="1"/>
      <c r="B123" s="151"/>
      <c r="C123" s="152"/>
      <c r="D123" s="153"/>
      <c r="E123" s="154"/>
      <c r="F123" s="155"/>
      <c r="G123" s="155"/>
      <c r="H123" s="155"/>
      <c r="I123" s="155"/>
      <c r="J123" s="155"/>
      <c r="K123" s="154"/>
      <c r="L123" s="154"/>
      <c r="M123" s="154"/>
      <c r="N123" s="154"/>
    </row>
    <row r="124" spans="1:14">
      <c r="A124" s="1"/>
      <c r="B124" s="151"/>
      <c r="C124" s="152"/>
      <c r="D124" s="153"/>
      <c r="E124" s="154"/>
      <c r="F124" s="155"/>
      <c r="G124" s="155"/>
      <c r="H124" s="155"/>
      <c r="I124" s="155"/>
      <c r="J124" s="155"/>
      <c r="K124" s="154"/>
      <c r="L124" s="154"/>
      <c r="M124" s="154"/>
      <c r="N124" s="154"/>
    </row>
    <row r="125" spans="1:14">
      <c r="A125" s="1"/>
      <c r="B125" s="151"/>
      <c r="C125" s="152"/>
      <c r="D125" s="153"/>
      <c r="E125" s="154"/>
      <c r="F125" s="155"/>
      <c r="G125" s="155"/>
      <c r="H125" s="155"/>
      <c r="I125" s="155"/>
      <c r="J125" s="155"/>
      <c r="K125" s="154"/>
      <c r="L125" s="154"/>
      <c r="M125" s="154"/>
      <c r="N125" s="154"/>
    </row>
    <row r="126" spans="1:14">
      <c r="A126" s="1"/>
      <c r="B126" s="151"/>
      <c r="C126" s="152"/>
      <c r="D126" s="153"/>
      <c r="E126" s="154"/>
      <c r="F126" s="155"/>
      <c r="G126" s="155"/>
      <c r="H126" s="155"/>
      <c r="I126" s="155"/>
      <c r="J126" s="155"/>
      <c r="K126" s="154"/>
      <c r="L126" s="154"/>
      <c r="M126" s="154"/>
      <c r="N126" s="154"/>
    </row>
    <row r="127" spans="1:14">
      <c r="A127" s="1"/>
      <c r="B127" s="151"/>
      <c r="C127" s="152"/>
      <c r="D127" s="153"/>
      <c r="E127" s="154"/>
      <c r="F127" s="155"/>
      <c r="G127" s="155"/>
      <c r="H127" s="155"/>
      <c r="I127" s="155"/>
      <c r="J127" s="155"/>
      <c r="K127" s="154"/>
      <c r="L127" s="154"/>
      <c r="M127" s="154"/>
      <c r="N127" s="154"/>
    </row>
    <row r="128" spans="1:14">
      <c r="A128" s="1"/>
      <c r="B128" s="151"/>
      <c r="C128" s="152"/>
      <c r="D128" s="153"/>
      <c r="E128" s="154"/>
      <c r="F128" s="155"/>
      <c r="G128" s="155"/>
      <c r="H128" s="155"/>
      <c r="I128" s="155"/>
      <c r="J128" s="155"/>
      <c r="K128" s="154"/>
      <c r="L128" s="154"/>
      <c r="M128" s="154"/>
      <c r="N128" s="154"/>
    </row>
    <row r="129" spans="1:14">
      <c r="A129" s="1"/>
      <c r="B129" s="151"/>
      <c r="C129" s="152"/>
      <c r="D129" s="153"/>
      <c r="E129" s="154"/>
      <c r="F129" s="155"/>
      <c r="G129" s="155"/>
      <c r="H129" s="155"/>
      <c r="I129" s="155"/>
      <c r="J129" s="155"/>
      <c r="K129" s="154"/>
      <c r="L129" s="154"/>
      <c r="M129" s="154"/>
      <c r="N129" s="154"/>
    </row>
    <row r="130" spans="1:14">
      <c r="A130" s="1"/>
      <c r="B130" s="151"/>
      <c r="C130" s="152"/>
      <c r="D130" s="153"/>
      <c r="E130" s="154"/>
      <c r="F130" s="155"/>
      <c r="G130" s="155"/>
      <c r="H130" s="155"/>
      <c r="I130" s="155"/>
      <c r="J130" s="155"/>
      <c r="K130" s="154"/>
      <c r="L130" s="154"/>
      <c r="M130" s="154"/>
      <c r="N130" s="154"/>
    </row>
    <row r="131" spans="1:14">
      <c r="A131" s="1"/>
      <c r="B131" s="151"/>
      <c r="C131" s="152"/>
      <c r="D131" s="153"/>
      <c r="E131" s="154"/>
      <c r="F131" s="155"/>
      <c r="G131" s="155"/>
      <c r="H131" s="155"/>
      <c r="I131" s="155"/>
      <c r="J131" s="155"/>
      <c r="K131" s="154"/>
      <c r="L131" s="154"/>
      <c r="M131" s="154"/>
      <c r="N131" s="154"/>
    </row>
    <row r="132" spans="1:14">
      <c r="A132" s="1"/>
      <c r="B132" s="151"/>
      <c r="C132" s="152"/>
      <c r="D132" s="153"/>
      <c r="E132" s="154"/>
      <c r="F132" s="155"/>
      <c r="G132" s="155"/>
      <c r="H132" s="155"/>
      <c r="I132" s="155"/>
      <c r="J132" s="155"/>
      <c r="K132" s="154"/>
      <c r="L132" s="154"/>
      <c r="M132" s="154"/>
      <c r="N132" s="154"/>
    </row>
    <row r="133" spans="1:14">
      <c r="A133" s="1"/>
      <c r="B133" s="151"/>
      <c r="C133" s="152"/>
      <c r="D133" s="153"/>
      <c r="E133" s="154"/>
      <c r="F133" s="155"/>
      <c r="G133" s="155"/>
      <c r="H133" s="155"/>
      <c r="I133" s="155"/>
      <c r="J133" s="155"/>
      <c r="K133" s="154"/>
      <c r="L133" s="154"/>
      <c r="M133" s="154"/>
      <c r="N133" s="154"/>
    </row>
    <row r="134" spans="1:14">
      <c r="A134" s="1"/>
      <c r="B134" s="151"/>
      <c r="C134" s="152"/>
      <c r="D134" s="153"/>
      <c r="E134" s="154"/>
      <c r="F134" s="155"/>
      <c r="G134" s="155"/>
      <c r="H134" s="155"/>
      <c r="I134" s="155"/>
      <c r="J134" s="155"/>
      <c r="K134" s="154"/>
      <c r="L134" s="154"/>
      <c r="M134" s="154"/>
      <c r="N134" s="154"/>
    </row>
    <row r="135" spans="1:14">
      <c r="A135" s="1"/>
      <c r="B135" s="151"/>
      <c r="C135" s="152"/>
      <c r="D135" s="153"/>
      <c r="E135" s="154"/>
      <c r="F135" s="155"/>
      <c r="G135" s="155"/>
      <c r="H135" s="155"/>
      <c r="I135" s="155"/>
      <c r="J135" s="155"/>
      <c r="K135" s="154"/>
      <c r="L135" s="154"/>
      <c r="M135" s="154"/>
      <c r="N135" s="154"/>
    </row>
    <row r="136" spans="1:14">
      <c r="A136" s="1"/>
      <c r="B136" s="151"/>
      <c r="C136" s="152"/>
      <c r="D136" s="153"/>
      <c r="E136" s="154"/>
      <c r="F136" s="155"/>
      <c r="G136" s="155"/>
      <c r="H136" s="155"/>
      <c r="I136" s="155"/>
      <c r="J136" s="155"/>
      <c r="K136" s="154"/>
      <c r="L136" s="154"/>
      <c r="M136" s="154"/>
      <c r="N136" s="154"/>
    </row>
    <row r="137" spans="1:14">
      <c r="A137" s="1"/>
      <c r="B137" s="151"/>
      <c r="C137" s="152"/>
      <c r="D137" s="153"/>
      <c r="E137" s="154"/>
      <c r="F137" s="155"/>
      <c r="G137" s="155"/>
      <c r="H137" s="155"/>
      <c r="I137" s="155"/>
      <c r="J137" s="155"/>
      <c r="K137" s="154"/>
      <c r="L137" s="154"/>
      <c r="M137" s="154"/>
      <c r="N137" s="154"/>
    </row>
    <row r="138" spans="1:14">
      <c r="A138" s="1"/>
      <c r="B138" s="151"/>
      <c r="C138" s="152"/>
      <c r="D138" s="153"/>
      <c r="E138" s="154"/>
      <c r="F138" s="155"/>
      <c r="G138" s="155"/>
      <c r="H138" s="155"/>
      <c r="I138" s="155"/>
      <c r="J138" s="155"/>
      <c r="K138" s="154"/>
      <c r="L138" s="154"/>
      <c r="M138" s="154"/>
      <c r="N138" s="154"/>
    </row>
    <row r="139" spans="1:14">
      <c r="A139" s="1"/>
      <c r="B139" s="151"/>
      <c r="C139" s="152"/>
      <c r="D139" s="153"/>
      <c r="E139" s="154"/>
      <c r="F139" s="155"/>
      <c r="G139" s="155"/>
      <c r="H139" s="155"/>
      <c r="I139" s="155"/>
      <c r="J139" s="155"/>
      <c r="K139" s="154"/>
      <c r="L139" s="154"/>
      <c r="M139" s="154"/>
      <c r="N139" s="154"/>
    </row>
  </sheetData>
  <autoFilter ref="A3:M107" xr:uid="{00000000-0009-0000-0000-000002000000}"/>
  <dataValidations count="3">
    <dataValidation type="list" allowBlank="1" showInputMessage="1" showErrorMessage="1" sqref="J1:J1048576" xr:uid="{300C88AF-A529-4226-A33D-18776CAF40D7}">
      <formula1>"Materials, Labor"</formula1>
    </dataValidation>
    <dataValidation type="list" allowBlank="1" showInputMessage="1" showErrorMessage="1" sqref="G7:G11 G20:G22 G24:G109" xr:uid="{0FE3536E-30BD-440E-96B6-DA4B5965CB2A}">
      <formula1>"Ft' In"", Inches, NA, LF, SQ FT"</formula1>
    </dataValidation>
    <dataValidation type="list" allowBlank="1" showInputMessage="1" showErrorMessage="1" sqref="D7:D11 D20:D25 D27:D109" xr:uid="{85147B12-0A56-46F6-9EB0-558C27008AB1}">
      <formula1>"Y,N,TBD"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04116C1-B85B-4654-A675-0F94960B7761}">
          <x14:formula1>
            <xm:f>'Upgrade Summary'!$G$30:$G$33</xm:f>
          </x14:formula1>
          <xm:sqref>E30</xm:sqref>
        </x14:dataValidation>
        <x14:dataValidation type="list" allowBlank="1" showInputMessage="1" showErrorMessage="1" xr:uid="{0DE9E13E-F58C-4714-AE9D-785BB6B457DB}">
          <x14:formula1>
            <xm:f>'Upgrade Summary'!$G$38:$J$38</xm:f>
          </x14:formula1>
          <xm:sqref>E38</xm:sqref>
        </x14:dataValidation>
        <x14:dataValidation type="list" allowBlank="1" showInputMessage="1" showErrorMessage="1" xr:uid="{86A6201E-A932-48D6-865F-B79A63A22E23}">
          <x14:formula1>
            <xm:f>'Upgrade Summary'!$H$45:$K$45</xm:f>
          </x14:formula1>
          <xm:sqref>E44</xm:sqref>
        </x14:dataValidation>
        <x14:dataValidation type="list" allowBlank="1" showInputMessage="1" showErrorMessage="1" xr:uid="{4AD9EB9E-DC5D-42B3-9C3A-C9BA139F9C63}">
          <x14:formula1>
            <xm:f>'Upgrade Summary'!$G$41:$J$41</xm:f>
          </x14:formula1>
          <xm:sqref>E41</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4C7D6-84DB-4D6A-ACB6-D61168BF4B57}">
  <sheetPr>
    <outlinePr summaryBelow="0"/>
  </sheetPr>
  <dimension ref="A1:N138"/>
  <sheetViews>
    <sheetView topLeftCell="A87" zoomScale="80" zoomScaleNormal="80" workbookViewId="0">
      <pane ySplit="1035" topLeftCell="A25" activePane="bottomLeft"/>
      <selection activeCell="H7" sqref="H1:H1048576"/>
      <selection pane="bottomLeft" activeCell="E88" sqref="E88"/>
    </sheetView>
  </sheetViews>
  <sheetFormatPr defaultRowHeight="14.5" outlineLevelRow="1"/>
  <cols>
    <col min="1" max="1" width="14.26953125" customWidth="1"/>
    <col min="2" max="2" width="42.54296875" customWidth="1"/>
    <col min="3" max="3" width="25.453125" customWidth="1"/>
    <col min="4" max="4" width="13.453125" customWidth="1"/>
    <col min="5" max="5" width="44.1796875" customWidth="1"/>
    <col min="6" max="6" width="23.54296875" customWidth="1"/>
    <col min="7" max="7" width="20.7265625" customWidth="1"/>
    <col min="8" max="8" width="8" customWidth="1"/>
    <col min="9" max="9" width="15" customWidth="1"/>
    <col min="10" max="10" width="18.7265625" customWidth="1"/>
    <col min="11" max="11" width="50.54296875" style="78" customWidth="1"/>
    <col min="12" max="12" width="48.54296875" customWidth="1"/>
    <col min="13" max="13" width="29.81640625" customWidth="1"/>
    <col min="14" max="14" width="34" customWidth="1"/>
  </cols>
  <sheetData>
    <row r="1" spans="1:14">
      <c r="B1" s="68" t="s">
        <v>215</v>
      </c>
      <c r="C1">
        <v>3015</v>
      </c>
    </row>
    <row r="2" spans="1:14" ht="30" customHeight="1">
      <c r="B2" s="65" t="s">
        <v>216</v>
      </c>
      <c r="C2" s="65" t="s">
        <v>217</v>
      </c>
    </row>
    <row r="3" spans="1:14" s="3" customFormat="1">
      <c r="A3" s="52" t="s">
        <v>0</v>
      </c>
      <c r="B3" s="52" t="s">
        <v>1</v>
      </c>
      <c r="C3" s="52" t="s">
        <v>2</v>
      </c>
      <c r="D3" s="52" t="s">
        <v>3</v>
      </c>
      <c r="E3" s="52" t="s">
        <v>4</v>
      </c>
      <c r="F3" s="52" t="s">
        <v>5</v>
      </c>
      <c r="G3" s="52" t="s">
        <v>6</v>
      </c>
      <c r="H3" s="52" t="s">
        <v>7</v>
      </c>
      <c r="I3" s="52" t="s">
        <v>8</v>
      </c>
      <c r="J3" s="52" t="s">
        <v>9</v>
      </c>
      <c r="K3" s="79" t="s">
        <v>10</v>
      </c>
      <c r="L3" s="52" t="s">
        <v>11</v>
      </c>
      <c r="M3" s="52" t="s">
        <v>12</v>
      </c>
      <c r="N3" s="52" t="s">
        <v>13</v>
      </c>
    </row>
    <row r="4" spans="1:14" s="3" customFormat="1">
      <c r="A4" s="52"/>
      <c r="B4" s="138" t="s">
        <v>15</v>
      </c>
      <c r="C4" s="53"/>
      <c r="D4" s="53"/>
      <c r="E4" s="53"/>
      <c r="F4" s="53"/>
      <c r="G4" s="53"/>
      <c r="H4" s="53"/>
      <c r="I4" s="67">
        <f>I5</f>
        <v>0</v>
      </c>
      <c r="J4" s="53"/>
      <c r="K4" s="80"/>
      <c r="L4" s="53"/>
      <c r="M4" s="53"/>
      <c r="N4" s="53"/>
    </row>
    <row r="5" spans="1:14" s="3" customFormat="1" ht="26.5" outlineLevel="1">
      <c r="A5" s="52"/>
      <c r="B5" s="54" t="s">
        <v>17</v>
      </c>
      <c r="C5" s="52"/>
      <c r="D5" s="52"/>
      <c r="E5" s="52"/>
      <c r="F5" s="52"/>
      <c r="G5" s="52"/>
      <c r="H5" s="52"/>
      <c r="I5" s="139">
        <v>0</v>
      </c>
      <c r="J5" s="75" t="s">
        <v>18</v>
      </c>
      <c r="K5" s="79"/>
      <c r="L5" s="84" t="s">
        <v>19</v>
      </c>
      <c r="M5" s="52"/>
      <c r="N5" s="52"/>
    </row>
    <row r="6" spans="1:14" s="3" customFormat="1">
      <c r="A6" s="52"/>
      <c r="B6" s="138" t="s">
        <v>21</v>
      </c>
      <c r="C6" s="53"/>
      <c r="D6" s="53"/>
      <c r="E6" s="53"/>
      <c r="F6" s="53"/>
      <c r="G6" s="53"/>
      <c r="H6" s="53"/>
      <c r="I6" s="67">
        <f>SUM(I7:I11)</f>
        <v>0</v>
      </c>
      <c r="J6" s="53"/>
      <c r="K6" s="80"/>
      <c r="L6" s="53"/>
      <c r="M6" s="53"/>
      <c r="N6" s="53"/>
    </row>
    <row r="7" spans="1:14" s="3" customFormat="1" outlineLevel="1">
      <c r="A7" s="52"/>
      <c r="B7" s="54" t="s">
        <v>23</v>
      </c>
      <c r="C7" s="71"/>
      <c r="D7" s="74" t="s">
        <v>228</v>
      </c>
      <c r="E7" s="72"/>
      <c r="F7" s="75"/>
      <c r="G7" s="75"/>
      <c r="H7" s="75"/>
      <c r="I7" s="139">
        <v>0</v>
      </c>
      <c r="J7" s="75" t="s">
        <v>24</v>
      </c>
      <c r="K7" s="72"/>
      <c r="L7" s="72"/>
      <c r="M7" s="52"/>
      <c r="N7" s="52"/>
    </row>
    <row r="8" spans="1:14" s="3" customFormat="1" outlineLevel="1">
      <c r="A8" s="52"/>
      <c r="B8" s="57" t="s">
        <v>26</v>
      </c>
      <c r="C8" s="71"/>
      <c r="D8" s="74"/>
      <c r="E8" s="72"/>
      <c r="F8" s="75"/>
      <c r="G8" s="75"/>
      <c r="H8" s="75"/>
      <c r="I8" s="139">
        <v>0</v>
      </c>
      <c r="J8" s="75" t="s">
        <v>18</v>
      </c>
      <c r="K8" s="72"/>
      <c r="L8" s="72"/>
      <c r="M8" s="52"/>
      <c r="N8" s="52"/>
    </row>
    <row r="9" spans="1:14" s="3" customFormat="1" outlineLevel="1">
      <c r="A9" s="52"/>
      <c r="B9" s="85" t="s">
        <v>28</v>
      </c>
      <c r="C9" s="71" t="s">
        <v>349</v>
      </c>
      <c r="D9" s="74" t="s">
        <v>221</v>
      </c>
      <c r="E9" s="72" t="s">
        <v>350</v>
      </c>
      <c r="F9" s="75"/>
      <c r="G9" s="75"/>
      <c r="H9" s="75"/>
      <c r="I9" s="139">
        <v>0</v>
      </c>
      <c r="J9" s="75" t="s">
        <v>24</v>
      </c>
      <c r="K9" s="72"/>
      <c r="L9" s="72"/>
      <c r="M9" s="52"/>
      <c r="N9" s="52"/>
    </row>
    <row r="10" spans="1:14" s="3" customFormat="1" outlineLevel="1">
      <c r="A10" s="52"/>
      <c r="B10" s="57" t="s">
        <v>26</v>
      </c>
      <c r="C10" s="71"/>
      <c r="D10" s="74"/>
      <c r="E10" s="72"/>
      <c r="F10" s="75"/>
      <c r="G10" s="75"/>
      <c r="H10" s="75"/>
      <c r="I10" s="139">
        <v>0</v>
      </c>
      <c r="J10" s="75" t="s">
        <v>18</v>
      </c>
      <c r="K10" s="72"/>
      <c r="L10" s="72"/>
      <c r="M10" s="52"/>
      <c r="N10" s="52"/>
    </row>
    <row r="11" spans="1:14" s="3" customFormat="1" ht="38.5" outlineLevel="1">
      <c r="A11" s="52"/>
      <c r="B11" s="54" t="s">
        <v>31</v>
      </c>
      <c r="C11" s="71" t="s">
        <v>219</v>
      </c>
      <c r="D11" s="74" t="s">
        <v>125</v>
      </c>
      <c r="E11" s="72"/>
      <c r="F11" s="75"/>
      <c r="G11" s="75"/>
      <c r="H11" s="75"/>
      <c r="I11" s="140" t="s">
        <v>32</v>
      </c>
      <c r="J11" s="75"/>
      <c r="L11" s="72" t="s">
        <v>33</v>
      </c>
      <c r="M11" s="52"/>
      <c r="N11" s="52"/>
    </row>
    <row r="12" spans="1:14" s="3" customFormat="1">
      <c r="A12" s="52"/>
      <c r="B12" s="138" t="s">
        <v>35</v>
      </c>
      <c r="C12" s="53"/>
      <c r="D12" s="53"/>
      <c r="E12" s="53"/>
      <c r="F12" s="53"/>
      <c r="G12" s="53"/>
      <c r="H12" s="53"/>
      <c r="I12" s="67">
        <f>SUM(I13:I16)</f>
        <v>0</v>
      </c>
      <c r="J12" s="53"/>
      <c r="K12" s="80"/>
      <c r="L12" s="53"/>
      <c r="M12" s="53"/>
      <c r="N12" s="53"/>
    </row>
    <row r="13" spans="1:14" s="3" customFormat="1" ht="51" outlineLevel="1">
      <c r="A13" s="52"/>
      <c r="B13" s="69" t="s">
        <v>37</v>
      </c>
      <c r="C13" s="71"/>
      <c r="D13" s="71"/>
      <c r="E13" s="71"/>
      <c r="F13" s="71"/>
      <c r="G13" s="75"/>
      <c r="H13" s="71"/>
      <c r="I13" s="139">
        <v>0</v>
      </c>
      <c r="J13" s="75" t="s">
        <v>24</v>
      </c>
      <c r="K13" s="79"/>
      <c r="L13" s="84" t="s">
        <v>38</v>
      </c>
      <c r="M13" s="52"/>
      <c r="N13" s="52"/>
    </row>
    <row r="14" spans="1:14" s="3" customFormat="1" outlineLevel="1">
      <c r="A14" s="52"/>
      <c r="B14" s="70" t="s">
        <v>18</v>
      </c>
      <c r="C14" s="71"/>
      <c r="D14" s="71"/>
      <c r="E14" s="71"/>
      <c r="F14" s="71"/>
      <c r="G14" s="75"/>
      <c r="H14" s="71"/>
      <c r="I14" s="139">
        <v>0</v>
      </c>
      <c r="J14" s="75" t="s">
        <v>18</v>
      </c>
      <c r="K14" s="79"/>
      <c r="L14" s="52"/>
      <c r="M14" s="52"/>
      <c r="N14" s="52"/>
    </row>
    <row r="15" spans="1:14" s="3" customFormat="1" outlineLevel="1">
      <c r="A15" s="52"/>
      <c r="B15" s="69" t="s">
        <v>41</v>
      </c>
      <c r="C15" s="71" t="s">
        <v>351</v>
      </c>
      <c r="D15" s="71" t="s">
        <v>221</v>
      </c>
      <c r="E15" s="72" t="s">
        <v>352</v>
      </c>
      <c r="F15" s="52"/>
      <c r="G15" s="75"/>
      <c r="H15" s="52"/>
      <c r="I15" s="139">
        <v>0</v>
      </c>
      <c r="J15" s="75" t="s">
        <v>24</v>
      </c>
      <c r="K15" s="79"/>
      <c r="L15" s="52"/>
      <c r="M15" s="52"/>
      <c r="N15" s="52"/>
    </row>
    <row r="16" spans="1:14" s="3" customFormat="1" outlineLevel="1">
      <c r="A16" s="52"/>
      <c r="B16" s="70" t="s">
        <v>18</v>
      </c>
      <c r="C16" s="71"/>
      <c r="D16" s="71"/>
      <c r="E16" s="52"/>
      <c r="F16" s="52"/>
      <c r="G16" s="75"/>
      <c r="H16" s="52"/>
      <c r="I16" s="139">
        <v>0</v>
      </c>
      <c r="J16" s="75" t="s">
        <v>18</v>
      </c>
      <c r="K16" s="79"/>
      <c r="L16" s="52"/>
      <c r="M16" s="52"/>
      <c r="N16" s="52"/>
    </row>
    <row r="17" spans="1:14" s="3" customFormat="1">
      <c r="A17" s="52"/>
      <c r="B17" s="138" t="s">
        <v>44</v>
      </c>
      <c r="C17" s="141"/>
      <c r="D17" s="141"/>
      <c r="E17" s="53"/>
      <c r="F17" s="53"/>
      <c r="G17" s="142"/>
      <c r="H17" s="53"/>
      <c r="I17" s="67">
        <f>SUM(I18:I19)</f>
        <v>0</v>
      </c>
      <c r="J17" s="53"/>
      <c r="K17" s="80"/>
      <c r="L17" s="53"/>
      <c r="M17" s="53"/>
      <c r="N17" s="53"/>
    </row>
    <row r="18" spans="1:14" s="3" customFormat="1" outlineLevel="1">
      <c r="A18" s="52"/>
      <c r="B18" s="69" t="s">
        <v>45</v>
      </c>
      <c r="C18" s="71"/>
      <c r="D18" s="71"/>
      <c r="E18" s="52"/>
      <c r="F18" s="52"/>
      <c r="G18" s="75"/>
      <c r="H18" s="52"/>
      <c r="I18" s="139">
        <v>0</v>
      </c>
      <c r="J18" s="75" t="s">
        <v>24</v>
      </c>
      <c r="K18" s="79"/>
      <c r="L18" s="52"/>
      <c r="M18" s="52"/>
      <c r="N18" s="52"/>
    </row>
    <row r="19" spans="1:14" s="3" customFormat="1" outlineLevel="1">
      <c r="A19" s="52"/>
      <c r="B19" s="70" t="s">
        <v>18</v>
      </c>
      <c r="C19" s="71"/>
      <c r="D19" s="71"/>
      <c r="E19" s="52"/>
      <c r="F19" s="52"/>
      <c r="G19" s="75"/>
      <c r="H19" s="52"/>
      <c r="I19" s="139">
        <v>0</v>
      </c>
      <c r="J19" s="75" t="s">
        <v>18</v>
      </c>
      <c r="K19" s="79"/>
      <c r="L19" s="52"/>
      <c r="M19" s="52"/>
      <c r="N19" s="52"/>
    </row>
    <row r="20" spans="1:14" s="3" customFormat="1">
      <c r="A20" s="52"/>
      <c r="B20" s="138" t="s">
        <v>46</v>
      </c>
      <c r="C20" s="141"/>
      <c r="D20" s="160"/>
      <c r="E20" s="143"/>
      <c r="F20" s="142"/>
      <c r="G20" s="142"/>
      <c r="H20" s="142"/>
      <c r="I20" s="67">
        <f>SUM(I21:I28)</f>
        <v>0</v>
      </c>
      <c r="J20" s="142"/>
      <c r="K20" s="143"/>
      <c r="L20" s="143"/>
      <c r="M20" s="53"/>
      <c r="N20" s="53"/>
    </row>
    <row r="21" spans="1:14" s="3" customFormat="1" ht="64.5" customHeight="1" outlineLevel="1">
      <c r="A21" s="52"/>
      <c r="B21" s="54" t="s">
        <v>47</v>
      </c>
      <c r="C21" s="3" t="s">
        <v>353</v>
      </c>
      <c r="D21" s="74" t="s">
        <v>221</v>
      </c>
      <c r="E21" s="72" t="s">
        <v>354</v>
      </c>
      <c r="F21" s="144">
        <v>1647</v>
      </c>
      <c r="G21" s="75" t="s">
        <v>223</v>
      </c>
      <c r="H21" s="144">
        <v>1</v>
      </c>
      <c r="I21" s="139">
        <v>0</v>
      </c>
      <c r="J21" s="75" t="s">
        <v>24</v>
      </c>
      <c r="K21" s="72" t="s">
        <v>48</v>
      </c>
      <c r="L21" s="72"/>
      <c r="M21" s="52"/>
      <c r="N21" s="100" t="s">
        <v>49</v>
      </c>
    </row>
    <row r="22" spans="1:14" s="3" customFormat="1" outlineLevel="1">
      <c r="A22" s="52"/>
      <c r="B22" s="57" t="s">
        <v>50</v>
      </c>
      <c r="C22" s="71" t="s">
        <v>218</v>
      </c>
      <c r="D22" s="74" t="s">
        <v>221</v>
      </c>
      <c r="E22" s="72"/>
      <c r="F22" s="144" t="s">
        <v>218</v>
      </c>
      <c r="G22" s="75"/>
      <c r="H22" s="144"/>
      <c r="I22" s="139">
        <v>0</v>
      </c>
      <c r="J22" s="75" t="s">
        <v>18</v>
      </c>
      <c r="K22" s="72"/>
      <c r="L22" s="72"/>
      <c r="M22" s="52"/>
      <c r="N22" s="52"/>
    </row>
    <row r="23" spans="1:14" s="3" customFormat="1" ht="28.5" outlineLevel="1">
      <c r="A23" s="52"/>
      <c r="B23" s="54" t="s">
        <v>51</v>
      </c>
      <c r="C23" s="3" t="s">
        <v>227</v>
      </c>
      <c r="E23" s="72" t="s">
        <v>355</v>
      </c>
      <c r="F23" s="144" t="s">
        <v>356</v>
      </c>
      <c r="H23" s="144">
        <v>1</v>
      </c>
      <c r="I23" s="139">
        <v>0</v>
      </c>
      <c r="J23" s="75" t="s">
        <v>24</v>
      </c>
      <c r="K23" s="72" t="s">
        <v>52</v>
      </c>
      <c r="L23" s="72"/>
      <c r="M23" s="83" t="s">
        <v>53</v>
      </c>
      <c r="N23" s="100" t="s">
        <v>49</v>
      </c>
    </row>
    <row r="24" spans="1:14" s="3" customFormat="1" outlineLevel="1">
      <c r="A24" s="52"/>
      <c r="B24" s="57" t="s">
        <v>50</v>
      </c>
      <c r="C24" s="71" t="s">
        <v>227</v>
      </c>
      <c r="D24" s="74" t="s">
        <v>221</v>
      </c>
      <c r="E24" s="72"/>
      <c r="F24" s="144"/>
      <c r="G24" s="75" t="s">
        <v>223</v>
      </c>
      <c r="H24" s="144"/>
      <c r="I24" s="139">
        <v>0</v>
      </c>
      <c r="J24" s="75" t="s">
        <v>18</v>
      </c>
      <c r="K24" s="81"/>
      <c r="N24" s="52"/>
    </row>
    <row r="25" spans="1:14" s="3" customFormat="1" ht="26" outlineLevel="1">
      <c r="A25" s="52"/>
      <c r="B25" s="54" t="s">
        <v>54</v>
      </c>
      <c r="C25" s="71" t="s">
        <v>357</v>
      </c>
      <c r="D25" s="74" t="s">
        <v>221</v>
      </c>
      <c r="E25" s="72" t="s">
        <v>358</v>
      </c>
      <c r="F25" s="144">
        <f>(427+189+427)*0.9</f>
        <v>938.7</v>
      </c>
      <c r="G25" s="75" t="s">
        <v>223</v>
      </c>
      <c r="H25" s="144">
        <v>1</v>
      </c>
      <c r="I25" s="139">
        <v>0</v>
      </c>
      <c r="J25" s="75" t="s">
        <v>24</v>
      </c>
      <c r="K25" s="72"/>
      <c r="L25" s="72"/>
      <c r="M25" s="52"/>
      <c r="N25" s="100" t="s">
        <v>49</v>
      </c>
    </row>
    <row r="26" spans="1:14" s="3" customFormat="1" outlineLevel="1">
      <c r="A26" s="52"/>
      <c r="B26" s="57" t="s">
        <v>50</v>
      </c>
      <c r="G26" s="75"/>
      <c r="H26" s="75"/>
      <c r="I26" s="139">
        <v>0</v>
      </c>
      <c r="J26" s="75" t="s">
        <v>18</v>
      </c>
      <c r="K26" s="72"/>
      <c r="L26" s="72"/>
      <c r="M26" s="52"/>
      <c r="N26" s="52"/>
    </row>
    <row r="27" spans="1:14" s="3" customFormat="1" ht="26" outlineLevel="1">
      <c r="A27" s="52"/>
      <c r="B27" s="54" t="s">
        <v>55</v>
      </c>
      <c r="C27" s="93" t="s">
        <v>359</v>
      </c>
      <c r="D27" s="99" t="s">
        <v>221</v>
      </c>
      <c r="E27" s="94" t="s">
        <v>360</v>
      </c>
      <c r="F27" s="75"/>
      <c r="G27" s="75"/>
      <c r="H27" s="75">
        <v>1</v>
      </c>
      <c r="I27" s="139">
        <v>0</v>
      </c>
      <c r="J27" s="75" t="s">
        <v>24</v>
      </c>
      <c r="K27" s="72" t="s">
        <v>361</v>
      </c>
      <c r="L27" s="72"/>
      <c r="M27" s="52"/>
      <c r="N27" s="52"/>
    </row>
    <row r="28" spans="1:14" s="3" customFormat="1" outlineLevel="1">
      <c r="A28" s="52"/>
      <c r="B28" s="57" t="s">
        <v>50</v>
      </c>
      <c r="C28" s="71"/>
      <c r="D28" s="74"/>
      <c r="E28" s="72"/>
      <c r="F28" s="75"/>
      <c r="G28" s="75"/>
      <c r="H28" s="75"/>
      <c r="I28" s="139">
        <v>0</v>
      </c>
      <c r="J28" s="75" t="s">
        <v>18</v>
      </c>
      <c r="K28" s="72"/>
      <c r="L28" s="72"/>
      <c r="M28" s="52"/>
      <c r="N28" s="52"/>
    </row>
    <row r="29" spans="1:14">
      <c r="A29" s="145"/>
      <c r="B29" s="55" t="s">
        <v>56</v>
      </c>
      <c r="C29" s="141"/>
      <c r="D29" s="160"/>
      <c r="E29" s="143"/>
      <c r="F29" s="142"/>
      <c r="G29" s="142"/>
      <c r="H29" s="142"/>
      <c r="I29" s="67">
        <f>SUM(I30:I46)</f>
        <v>0</v>
      </c>
      <c r="J29" s="142"/>
      <c r="K29" s="143"/>
      <c r="L29" s="143"/>
      <c r="M29" s="143"/>
      <c r="N29" s="143"/>
    </row>
    <row r="30" spans="1:14" ht="26" outlineLevel="1">
      <c r="A30" s="146"/>
      <c r="B30" s="54" t="s">
        <v>57</v>
      </c>
      <c r="C30" s="93" t="s">
        <v>362</v>
      </c>
      <c r="D30" s="99" t="s">
        <v>221</v>
      </c>
      <c r="E30" s="94" t="s">
        <v>181</v>
      </c>
      <c r="F30" s="75">
        <v>30</v>
      </c>
      <c r="G30" s="74" t="s">
        <v>234</v>
      </c>
      <c r="H30" s="75">
        <v>2</v>
      </c>
      <c r="I30" s="139">
        <v>0</v>
      </c>
      <c r="J30" s="75" t="s">
        <v>24</v>
      </c>
      <c r="K30" s="72" t="s">
        <v>58</v>
      </c>
      <c r="L30" s="72"/>
      <c r="M30" s="72"/>
      <c r="N30" s="100" t="s">
        <v>49</v>
      </c>
    </row>
    <row r="31" spans="1:14" ht="26" outlineLevel="1">
      <c r="B31" s="57" t="s">
        <v>59</v>
      </c>
      <c r="C31" s="71" t="s">
        <v>363</v>
      </c>
      <c r="D31" s="74" t="s">
        <v>228</v>
      </c>
      <c r="E31" s="72"/>
      <c r="F31" s="75" t="s">
        <v>364</v>
      </c>
      <c r="G31" s="74" t="s">
        <v>239</v>
      </c>
      <c r="H31" s="75">
        <v>2</v>
      </c>
      <c r="I31" s="139">
        <v>0</v>
      </c>
      <c r="J31" s="75" t="s">
        <v>24</v>
      </c>
      <c r="K31" s="72" t="s">
        <v>60</v>
      </c>
      <c r="L31" s="72"/>
      <c r="M31" s="72"/>
      <c r="N31" s="72"/>
    </row>
    <row r="32" spans="1:14" outlineLevel="1">
      <c r="A32" s="56"/>
      <c r="B32" s="57" t="s">
        <v>61</v>
      </c>
      <c r="C32" s="71" t="s">
        <v>241</v>
      </c>
      <c r="D32" s="74" t="s">
        <v>221</v>
      </c>
      <c r="F32" s="75" t="s">
        <v>218</v>
      </c>
      <c r="G32" s="74" t="s">
        <v>242</v>
      </c>
      <c r="H32" s="75"/>
      <c r="I32" s="139">
        <v>0</v>
      </c>
      <c r="J32" s="75" t="s">
        <v>18</v>
      </c>
      <c r="K32" s="72"/>
      <c r="L32" s="72" t="s">
        <v>62</v>
      </c>
      <c r="M32" s="72"/>
      <c r="N32" s="72"/>
    </row>
    <row r="33" spans="1:14" ht="26" outlineLevel="1">
      <c r="A33" s="56"/>
      <c r="B33" s="57" t="s">
        <v>63</v>
      </c>
      <c r="C33" s="71" t="s">
        <v>241</v>
      </c>
      <c r="D33" s="74" t="s">
        <v>221</v>
      </c>
      <c r="E33" s="72" t="s">
        <v>243</v>
      </c>
      <c r="F33" s="75" t="s">
        <v>218</v>
      </c>
      <c r="G33" s="74" t="s">
        <v>242</v>
      </c>
      <c r="H33" s="75"/>
      <c r="I33" s="139">
        <v>0</v>
      </c>
      <c r="J33" s="75" t="s">
        <v>18</v>
      </c>
      <c r="K33" s="72"/>
      <c r="L33" s="72"/>
      <c r="M33" s="72"/>
      <c r="N33" s="72"/>
    </row>
    <row r="34" spans="1:14" outlineLevel="1">
      <c r="A34" s="56"/>
      <c r="B34" s="57" t="s">
        <v>64</v>
      </c>
      <c r="C34" s="71"/>
      <c r="D34" s="74" t="s">
        <v>221</v>
      </c>
      <c r="E34" s="72" t="s">
        <v>244</v>
      </c>
      <c r="F34" s="75" t="s">
        <v>218</v>
      </c>
      <c r="G34" s="74" t="s">
        <v>242</v>
      </c>
      <c r="H34" s="75"/>
      <c r="I34" s="139"/>
      <c r="J34" s="75" t="s">
        <v>18</v>
      </c>
      <c r="K34" s="72"/>
      <c r="L34" s="72"/>
      <c r="M34" s="72"/>
      <c r="N34" s="72"/>
    </row>
    <row r="35" spans="1:14" outlineLevel="1">
      <c r="A35" s="56"/>
      <c r="B35" s="54" t="s">
        <v>65</v>
      </c>
      <c r="C35" s="71" t="s">
        <v>218</v>
      </c>
      <c r="D35" s="74" t="s">
        <v>228</v>
      </c>
      <c r="E35" s="71"/>
      <c r="F35" s="71" t="s">
        <v>218</v>
      </c>
      <c r="G35" s="74" t="s">
        <v>239</v>
      </c>
      <c r="H35" s="71" t="s">
        <v>218</v>
      </c>
      <c r="I35" s="139">
        <v>0</v>
      </c>
      <c r="J35" s="75" t="s">
        <v>24</v>
      </c>
      <c r="K35" s="72"/>
      <c r="L35" s="72"/>
      <c r="M35" s="72"/>
      <c r="N35" s="72"/>
    </row>
    <row r="36" spans="1:14" outlineLevel="1">
      <c r="A36" s="56"/>
      <c r="B36" s="57" t="s">
        <v>66</v>
      </c>
      <c r="C36" s="71" t="s">
        <v>218</v>
      </c>
      <c r="D36" s="74" t="s">
        <v>228</v>
      </c>
      <c r="E36" s="71" t="s">
        <v>218</v>
      </c>
      <c r="F36" s="71" t="s">
        <v>218</v>
      </c>
      <c r="G36" s="74"/>
      <c r="H36" s="71" t="s">
        <v>218</v>
      </c>
      <c r="I36" s="139">
        <v>0</v>
      </c>
      <c r="J36" s="75" t="s">
        <v>18</v>
      </c>
      <c r="K36" s="72"/>
      <c r="L36" s="72"/>
      <c r="M36" s="72"/>
      <c r="N36" s="72"/>
    </row>
    <row r="37" spans="1:14" outlineLevel="1">
      <c r="A37" s="56"/>
      <c r="B37" s="57" t="s">
        <v>63</v>
      </c>
      <c r="C37" s="71" t="s">
        <v>218</v>
      </c>
      <c r="D37" s="74" t="s">
        <v>228</v>
      </c>
      <c r="E37" s="71" t="s">
        <v>218</v>
      </c>
      <c r="F37" s="71" t="s">
        <v>218</v>
      </c>
      <c r="G37" s="74"/>
      <c r="H37" s="71" t="s">
        <v>218</v>
      </c>
      <c r="I37" s="139">
        <v>0</v>
      </c>
      <c r="J37" s="75" t="s">
        <v>18</v>
      </c>
      <c r="K37" s="72"/>
      <c r="L37" s="72"/>
      <c r="M37" s="72"/>
      <c r="N37" s="72"/>
    </row>
    <row r="38" spans="1:14" ht="36.75" customHeight="1" outlineLevel="1">
      <c r="A38" s="56"/>
      <c r="B38" s="54" t="s">
        <v>67</v>
      </c>
      <c r="C38" s="71" t="s">
        <v>365</v>
      </c>
      <c r="D38" s="74" t="s">
        <v>221</v>
      </c>
      <c r="E38" s="92" t="s">
        <v>188</v>
      </c>
      <c r="F38" s="75"/>
      <c r="G38" s="74" t="s">
        <v>239</v>
      </c>
      <c r="H38" s="75">
        <v>2</v>
      </c>
      <c r="I38" s="139">
        <v>0</v>
      </c>
      <c r="J38" s="75" t="s">
        <v>24</v>
      </c>
      <c r="K38" s="72" t="s">
        <v>366</v>
      </c>
      <c r="L38" s="72"/>
      <c r="M38" s="72" t="s">
        <v>68</v>
      </c>
      <c r="N38" s="72" t="s">
        <v>69</v>
      </c>
    </row>
    <row r="39" spans="1:14" ht="15" customHeight="1" outlineLevel="1">
      <c r="A39" s="56"/>
      <c r="B39" s="57" t="s">
        <v>66</v>
      </c>
      <c r="C39" s="71" t="s">
        <v>218</v>
      </c>
      <c r="D39" s="74" t="s">
        <v>228</v>
      </c>
      <c r="E39" s="71" t="s">
        <v>218</v>
      </c>
      <c r="F39" s="75"/>
      <c r="G39" s="74"/>
      <c r="H39" s="75"/>
      <c r="I39" s="139">
        <v>0</v>
      </c>
      <c r="J39" s="75" t="s">
        <v>18</v>
      </c>
      <c r="K39" s="72"/>
      <c r="L39" s="72"/>
      <c r="M39" s="72"/>
      <c r="N39" s="72"/>
    </row>
    <row r="40" spans="1:14" outlineLevel="1">
      <c r="A40" s="56"/>
      <c r="B40" s="57" t="s">
        <v>63</v>
      </c>
      <c r="C40" s="71" t="s">
        <v>218</v>
      </c>
      <c r="D40" s="74" t="s">
        <v>228</v>
      </c>
      <c r="E40" s="71" t="s">
        <v>218</v>
      </c>
      <c r="F40" s="75"/>
      <c r="G40" s="74"/>
      <c r="H40" s="75"/>
      <c r="I40" s="139">
        <v>0</v>
      </c>
      <c r="J40" s="75" t="s">
        <v>18</v>
      </c>
      <c r="K40" s="72"/>
      <c r="L40" s="72"/>
      <c r="M40" s="72"/>
      <c r="N40" s="72"/>
    </row>
    <row r="41" spans="1:14" ht="26" outlineLevel="1">
      <c r="A41" s="56"/>
      <c r="B41" s="54" t="s">
        <v>70</v>
      </c>
      <c r="C41" s="71" t="s">
        <v>367</v>
      </c>
      <c r="D41" s="74" t="s">
        <v>221</v>
      </c>
      <c r="E41" s="92" t="s">
        <v>193</v>
      </c>
      <c r="F41" s="75"/>
      <c r="G41" s="74" t="s">
        <v>239</v>
      </c>
      <c r="H41" s="75">
        <v>2</v>
      </c>
      <c r="I41" s="139">
        <v>0</v>
      </c>
      <c r="J41" s="75" t="s">
        <v>24</v>
      </c>
      <c r="K41" s="72" t="s">
        <v>368</v>
      </c>
      <c r="L41" s="72"/>
      <c r="M41" s="72" t="s">
        <v>72</v>
      </c>
      <c r="N41" s="72" t="s">
        <v>69</v>
      </c>
    </row>
    <row r="42" spans="1:14" outlineLevel="1">
      <c r="A42" s="56"/>
      <c r="B42" s="57" t="s">
        <v>73</v>
      </c>
      <c r="C42" s="71" t="s">
        <v>218</v>
      </c>
      <c r="D42" s="74" t="s">
        <v>228</v>
      </c>
      <c r="E42" s="72" t="s">
        <v>218</v>
      </c>
      <c r="F42" s="75"/>
      <c r="G42" s="74"/>
      <c r="H42" s="75"/>
      <c r="I42" s="139">
        <v>0</v>
      </c>
      <c r="J42" s="75" t="s">
        <v>18</v>
      </c>
      <c r="K42" s="72"/>
      <c r="L42" s="72"/>
      <c r="M42" s="72"/>
      <c r="N42" s="72"/>
    </row>
    <row r="43" spans="1:14" outlineLevel="1">
      <c r="A43" s="56"/>
      <c r="B43" s="57" t="s">
        <v>63</v>
      </c>
      <c r="C43" s="71" t="s">
        <v>218</v>
      </c>
      <c r="D43" s="74" t="s">
        <v>228</v>
      </c>
      <c r="E43" s="72" t="s">
        <v>218</v>
      </c>
      <c r="F43" s="75"/>
      <c r="G43" s="74"/>
      <c r="H43" s="75"/>
      <c r="I43" s="139">
        <v>0</v>
      </c>
      <c r="J43" s="75" t="s">
        <v>18</v>
      </c>
      <c r="K43" s="72"/>
      <c r="L43" s="72"/>
      <c r="M43" s="72"/>
      <c r="N43" s="72"/>
    </row>
    <row r="44" spans="1:14" ht="76" outlineLevel="1">
      <c r="A44" s="56"/>
      <c r="B44" s="54" t="s">
        <v>74</v>
      </c>
      <c r="C44" s="71">
        <v>2003</v>
      </c>
      <c r="D44" s="74" t="s">
        <v>221</v>
      </c>
      <c r="E44" s="72" t="s">
        <v>199</v>
      </c>
      <c r="F44" s="75">
        <v>36</v>
      </c>
      <c r="G44" s="74" t="s">
        <v>234</v>
      </c>
      <c r="H44" s="75">
        <v>2</v>
      </c>
      <c r="I44" s="139">
        <v>0</v>
      </c>
      <c r="J44" s="75" t="s">
        <v>24</v>
      </c>
      <c r="K44" s="72" t="s">
        <v>369</v>
      </c>
      <c r="L44" s="72">
        <v>20</v>
      </c>
      <c r="M44" s="72" t="s">
        <v>311</v>
      </c>
      <c r="N44" s="72" t="s">
        <v>69</v>
      </c>
    </row>
    <row r="45" spans="1:14" ht="15" customHeight="1" outlineLevel="1">
      <c r="A45" s="56"/>
      <c r="B45" s="147" t="s">
        <v>76</v>
      </c>
      <c r="C45" s="71" t="s">
        <v>370</v>
      </c>
      <c r="D45" s="74" t="s">
        <v>221</v>
      </c>
      <c r="E45" s="72" t="s">
        <v>218</v>
      </c>
      <c r="F45" s="75"/>
      <c r="G45" s="74"/>
      <c r="H45" s="75"/>
      <c r="I45" s="139">
        <v>0</v>
      </c>
      <c r="J45" s="75" t="s">
        <v>18</v>
      </c>
      <c r="K45" s="72"/>
      <c r="L45" s="72"/>
      <c r="M45" s="72"/>
      <c r="N45" s="72"/>
    </row>
    <row r="46" spans="1:14" outlineLevel="1">
      <c r="A46" s="56"/>
      <c r="B46" s="57" t="s">
        <v>63</v>
      </c>
      <c r="C46" s="71"/>
      <c r="D46" s="74" t="s">
        <v>221</v>
      </c>
      <c r="E46" s="72" t="s">
        <v>253</v>
      </c>
      <c r="F46" s="75"/>
      <c r="G46" s="74"/>
      <c r="H46" s="75"/>
      <c r="I46" s="139">
        <v>0</v>
      </c>
      <c r="J46" s="75" t="s">
        <v>18</v>
      </c>
      <c r="K46" s="72"/>
      <c r="L46" s="72"/>
      <c r="M46" s="72"/>
      <c r="N46" s="72"/>
    </row>
    <row r="47" spans="1:14">
      <c r="A47" s="56"/>
      <c r="B47" s="55" t="s">
        <v>77</v>
      </c>
      <c r="C47" s="141"/>
      <c r="D47" s="160"/>
      <c r="E47" s="143"/>
      <c r="F47" s="142"/>
      <c r="G47" s="142"/>
      <c r="H47" s="142"/>
      <c r="I47" s="67">
        <f>SUM(I48:I68)</f>
        <v>0</v>
      </c>
      <c r="J47" s="142"/>
      <c r="K47" s="143"/>
      <c r="L47" s="143"/>
      <c r="M47" s="143"/>
      <c r="N47" s="143"/>
    </row>
    <row r="48" spans="1:14" ht="100.5" customHeight="1" outlineLevel="1">
      <c r="A48" s="56"/>
      <c r="B48" s="54" t="s">
        <v>78</v>
      </c>
      <c r="C48" s="71" t="s">
        <v>371</v>
      </c>
      <c r="D48" s="74" t="s">
        <v>221</v>
      </c>
      <c r="E48" s="72" t="s">
        <v>202</v>
      </c>
      <c r="F48" s="75"/>
      <c r="G48" s="75" t="s">
        <v>242</v>
      </c>
      <c r="H48" s="75">
        <v>1</v>
      </c>
      <c r="I48" s="139">
        <v>0</v>
      </c>
      <c r="J48" s="75" t="s">
        <v>24</v>
      </c>
      <c r="K48" s="148" t="s">
        <v>79</v>
      </c>
      <c r="L48" s="76" t="s">
        <v>372</v>
      </c>
      <c r="M48" s="72" t="s">
        <v>81</v>
      </c>
      <c r="N48" s="72" t="s">
        <v>82</v>
      </c>
    </row>
    <row r="49" spans="1:14" ht="26" outlineLevel="1">
      <c r="A49" s="56"/>
      <c r="B49" s="57" t="s">
        <v>59</v>
      </c>
      <c r="C49" s="71" t="s">
        <v>227</v>
      </c>
      <c r="D49" s="74" t="s">
        <v>221</v>
      </c>
      <c r="E49" s="72" t="s">
        <v>373</v>
      </c>
      <c r="F49" s="75"/>
      <c r="G49" s="75" t="s">
        <v>239</v>
      </c>
      <c r="H49" s="75">
        <v>1</v>
      </c>
      <c r="I49" s="139">
        <v>0</v>
      </c>
      <c r="J49" s="75" t="s">
        <v>24</v>
      </c>
      <c r="K49" s="148" t="s">
        <v>83</v>
      </c>
      <c r="L49" s="76"/>
      <c r="M49" s="72"/>
      <c r="N49" s="72"/>
    </row>
    <row r="50" spans="1:14" outlineLevel="1">
      <c r="A50" s="56"/>
      <c r="B50" s="57" t="s">
        <v>61</v>
      </c>
      <c r="C50" s="71" t="s">
        <v>260</v>
      </c>
      <c r="D50" s="74" t="s">
        <v>221</v>
      </c>
      <c r="F50" s="75"/>
      <c r="G50" s="75"/>
      <c r="H50" s="75"/>
      <c r="I50" s="139">
        <v>0</v>
      </c>
      <c r="J50" s="75" t="s">
        <v>18</v>
      </c>
      <c r="K50" s="82"/>
      <c r="L50" s="72" t="s">
        <v>62</v>
      </c>
      <c r="M50" s="72"/>
      <c r="N50" s="72"/>
    </row>
    <row r="51" spans="1:14" outlineLevel="1">
      <c r="A51" s="56"/>
      <c r="B51" s="57" t="s">
        <v>63</v>
      </c>
      <c r="C51" s="71"/>
      <c r="D51" s="74" t="s">
        <v>221</v>
      </c>
      <c r="E51" s="72"/>
      <c r="F51" s="75"/>
      <c r="G51" s="75"/>
      <c r="H51" s="75"/>
      <c r="I51" s="139">
        <v>0</v>
      </c>
      <c r="J51" s="75" t="s">
        <v>18</v>
      </c>
      <c r="K51" s="148"/>
      <c r="L51" s="76"/>
      <c r="M51" s="72"/>
      <c r="N51" s="72"/>
    </row>
    <row r="52" spans="1:14" outlineLevel="1">
      <c r="A52" s="56"/>
      <c r="B52" s="57" t="s">
        <v>84</v>
      </c>
      <c r="C52" s="71"/>
      <c r="D52" s="74" t="s">
        <v>228</v>
      </c>
      <c r="E52" s="72"/>
      <c r="F52" s="75"/>
      <c r="G52" s="75"/>
      <c r="H52" s="75"/>
      <c r="I52" s="139">
        <v>0</v>
      </c>
      <c r="J52" s="75" t="s">
        <v>18</v>
      </c>
      <c r="K52" s="148"/>
      <c r="L52" s="76"/>
      <c r="M52" s="72"/>
      <c r="N52" s="72"/>
    </row>
    <row r="53" spans="1:14" outlineLevel="1">
      <c r="A53" s="56"/>
      <c r="B53" s="57" t="s">
        <v>64</v>
      </c>
      <c r="C53" s="71"/>
      <c r="D53" s="74" t="s">
        <v>221</v>
      </c>
      <c r="E53" s="72"/>
      <c r="F53" s="75"/>
      <c r="G53" s="75"/>
      <c r="H53" s="75"/>
      <c r="I53" s="139"/>
      <c r="J53" s="75" t="s">
        <v>18</v>
      </c>
      <c r="K53" s="148"/>
      <c r="L53" s="76"/>
      <c r="M53" s="72"/>
      <c r="N53" s="72"/>
    </row>
    <row r="54" spans="1:14" ht="57.75" customHeight="1" outlineLevel="1">
      <c r="A54" s="56"/>
      <c r="B54" s="54" t="s">
        <v>85</v>
      </c>
      <c r="C54" s="71" t="s">
        <v>374</v>
      </c>
      <c r="D54" s="74" t="s">
        <v>221</v>
      </c>
      <c r="E54" s="72" t="s">
        <v>202</v>
      </c>
      <c r="F54" s="75"/>
      <c r="G54" s="75" t="s">
        <v>242</v>
      </c>
      <c r="H54" s="75">
        <v>1</v>
      </c>
      <c r="I54" s="139">
        <v>0</v>
      </c>
      <c r="J54" s="75" t="s">
        <v>24</v>
      </c>
      <c r="K54" s="148" t="s">
        <v>86</v>
      </c>
      <c r="L54" s="76" t="s">
        <v>87</v>
      </c>
      <c r="M54" s="72"/>
      <c r="N54" s="72" t="s">
        <v>82</v>
      </c>
    </row>
    <row r="55" spans="1:14" ht="34.5" outlineLevel="1">
      <c r="A55" s="56"/>
      <c r="B55" s="57" t="s">
        <v>59</v>
      </c>
      <c r="C55" s="71" t="s">
        <v>227</v>
      </c>
      <c r="D55" s="74" t="s">
        <v>221</v>
      </c>
      <c r="E55" s="72" t="s">
        <v>257</v>
      </c>
      <c r="F55" s="75" t="s">
        <v>375</v>
      </c>
      <c r="G55" s="75" t="s">
        <v>239</v>
      </c>
      <c r="H55">
        <v>1</v>
      </c>
      <c r="I55" s="139">
        <v>0</v>
      </c>
      <c r="J55" s="75" t="s">
        <v>24</v>
      </c>
      <c r="K55" s="148" t="s">
        <v>88</v>
      </c>
      <c r="L55" s="76"/>
      <c r="M55" s="72"/>
      <c r="N55" s="72"/>
    </row>
    <row r="56" spans="1:14" outlineLevel="1">
      <c r="A56" s="56"/>
      <c r="B56" s="57" t="s">
        <v>61</v>
      </c>
      <c r="C56" s="71" t="s">
        <v>260</v>
      </c>
      <c r="D56" s="74" t="s">
        <v>221</v>
      </c>
      <c r="E56" s="72"/>
      <c r="F56" s="75"/>
      <c r="G56" s="75"/>
      <c r="H56" s="75"/>
      <c r="I56" s="139">
        <v>0</v>
      </c>
      <c r="J56" s="75" t="s">
        <v>18</v>
      </c>
      <c r="K56" s="58"/>
      <c r="L56" s="148" t="s">
        <v>62</v>
      </c>
      <c r="M56" s="72"/>
      <c r="N56" s="72"/>
    </row>
    <row r="57" spans="1:14" outlineLevel="1">
      <c r="A57" s="56"/>
      <c r="B57" s="57" t="s">
        <v>63</v>
      </c>
      <c r="C57" s="71"/>
      <c r="D57" s="74" t="s">
        <v>221</v>
      </c>
      <c r="E57" s="72"/>
      <c r="F57" s="75"/>
      <c r="G57" s="75"/>
      <c r="H57" s="75"/>
      <c r="I57" s="139">
        <v>0</v>
      </c>
      <c r="J57" s="75" t="s">
        <v>18</v>
      </c>
      <c r="K57" s="148"/>
      <c r="L57" s="76"/>
      <c r="M57" s="72"/>
      <c r="N57" s="72"/>
    </row>
    <row r="58" spans="1:14" outlineLevel="1">
      <c r="A58" s="56"/>
      <c r="B58" s="57" t="s">
        <v>84</v>
      </c>
      <c r="C58" s="71"/>
      <c r="D58" s="74" t="s">
        <v>228</v>
      </c>
      <c r="E58" s="72"/>
      <c r="F58" s="75"/>
      <c r="G58" s="75"/>
      <c r="H58" s="75"/>
      <c r="I58" s="139">
        <v>0</v>
      </c>
      <c r="J58" s="75" t="s">
        <v>18</v>
      </c>
      <c r="K58" s="148"/>
      <c r="L58" s="76"/>
      <c r="M58" s="72"/>
      <c r="N58" s="72"/>
    </row>
    <row r="59" spans="1:14" outlineLevel="1">
      <c r="A59" s="56"/>
      <c r="B59" s="57" t="s">
        <v>64</v>
      </c>
      <c r="C59" s="71"/>
      <c r="D59" s="74" t="s">
        <v>221</v>
      </c>
      <c r="E59" s="72"/>
      <c r="F59" s="75"/>
      <c r="G59" s="75"/>
      <c r="H59" s="75"/>
      <c r="I59" s="139"/>
      <c r="J59" s="75" t="s">
        <v>18</v>
      </c>
      <c r="K59" s="148"/>
      <c r="L59" s="76"/>
      <c r="M59" s="72"/>
      <c r="N59" s="72"/>
    </row>
    <row r="60" spans="1:14" outlineLevel="1">
      <c r="A60" s="56"/>
      <c r="B60" s="54" t="s">
        <v>89</v>
      </c>
      <c r="C60" s="71">
        <v>1.75</v>
      </c>
      <c r="D60" s="74" t="s">
        <v>228</v>
      </c>
      <c r="E60" s="72"/>
      <c r="F60" s="75" t="s">
        <v>242</v>
      </c>
      <c r="G60" s="75" t="s">
        <v>242</v>
      </c>
      <c r="H60" s="75"/>
      <c r="I60" s="139">
        <v>0</v>
      </c>
      <c r="J60" s="75" t="s">
        <v>24</v>
      </c>
      <c r="K60" s="72"/>
      <c r="L60" s="72"/>
      <c r="M60" s="72"/>
      <c r="N60" s="72"/>
    </row>
    <row r="61" spans="1:14" outlineLevel="1">
      <c r="A61" s="56"/>
      <c r="B61" s="57" t="s">
        <v>90</v>
      </c>
      <c r="C61" s="149"/>
      <c r="D61" s="74" t="s">
        <v>228</v>
      </c>
      <c r="E61" s="72"/>
      <c r="F61" s="75"/>
      <c r="G61" s="75"/>
      <c r="H61" s="75"/>
      <c r="I61" s="139">
        <v>0</v>
      </c>
      <c r="J61" s="75"/>
      <c r="K61" s="72"/>
      <c r="L61" s="72"/>
      <c r="M61" s="72"/>
      <c r="N61" s="72"/>
    </row>
    <row r="62" spans="1:14" outlineLevel="1">
      <c r="A62" s="56"/>
      <c r="B62" s="57" t="s">
        <v>91</v>
      </c>
      <c r="C62" s="71"/>
      <c r="D62" s="74" t="s">
        <v>228</v>
      </c>
      <c r="E62" s="72"/>
      <c r="F62" s="75"/>
      <c r="G62" s="75"/>
      <c r="H62" s="75"/>
      <c r="I62" s="139">
        <v>0</v>
      </c>
      <c r="J62" s="75" t="s">
        <v>18</v>
      </c>
      <c r="K62" s="72"/>
      <c r="L62" s="72"/>
      <c r="M62" s="72"/>
      <c r="N62" s="72"/>
    </row>
    <row r="63" spans="1:14" outlineLevel="1">
      <c r="A63" s="56"/>
      <c r="B63" s="54" t="s">
        <v>92</v>
      </c>
      <c r="C63" s="71">
        <v>1.2</v>
      </c>
      <c r="D63" s="74" t="s">
        <v>228</v>
      </c>
      <c r="E63" s="72"/>
      <c r="F63" s="75" t="s">
        <v>242</v>
      </c>
      <c r="G63" s="75" t="s">
        <v>242</v>
      </c>
      <c r="H63" s="75"/>
      <c r="I63" s="139">
        <v>0</v>
      </c>
      <c r="J63" s="75" t="s">
        <v>24</v>
      </c>
      <c r="K63" s="82"/>
      <c r="L63" s="146"/>
      <c r="M63" s="72"/>
      <c r="N63" s="72"/>
    </row>
    <row r="64" spans="1:14" outlineLevel="1">
      <c r="A64" s="56"/>
      <c r="B64" s="57" t="s">
        <v>91</v>
      </c>
      <c r="C64" s="71"/>
      <c r="D64" s="74"/>
      <c r="E64" s="72"/>
      <c r="F64" s="75"/>
      <c r="G64" s="75"/>
      <c r="H64" s="75"/>
      <c r="I64" s="139">
        <v>0</v>
      </c>
      <c r="J64" s="75" t="s">
        <v>18</v>
      </c>
      <c r="K64" s="146"/>
      <c r="L64" s="72"/>
      <c r="M64" s="72"/>
      <c r="N64" s="72"/>
    </row>
    <row r="65" spans="1:14" outlineLevel="1">
      <c r="A65" s="56"/>
      <c r="B65" s="54" t="s">
        <v>93</v>
      </c>
      <c r="C65" s="71">
        <v>1.5</v>
      </c>
      <c r="D65" s="74" t="s">
        <v>228</v>
      </c>
      <c r="E65" s="72"/>
      <c r="F65" s="75" t="s">
        <v>242</v>
      </c>
      <c r="G65" s="75" t="s">
        <v>242</v>
      </c>
      <c r="H65" s="75"/>
      <c r="I65" s="139">
        <v>0</v>
      </c>
      <c r="J65" s="75" t="s">
        <v>24</v>
      </c>
      <c r="K65" s="72"/>
      <c r="L65" s="72"/>
      <c r="M65" s="72"/>
      <c r="N65" s="72"/>
    </row>
    <row r="66" spans="1:14" outlineLevel="1">
      <c r="A66" s="56"/>
      <c r="B66" s="57" t="s">
        <v>91</v>
      </c>
      <c r="C66" s="71"/>
      <c r="D66" s="74"/>
      <c r="E66" s="72"/>
      <c r="F66" s="75"/>
      <c r="G66" s="75"/>
      <c r="H66" s="75"/>
      <c r="I66" s="139">
        <v>0</v>
      </c>
      <c r="J66" s="75" t="s">
        <v>18</v>
      </c>
      <c r="K66" s="72"/>
      <c r="L66" s="72"/>
      <c r="M66" s="72"/>
      <c r="N66" s="72"/>
    </row>
    <row r="67" spans="1:14" outlineLevel="1">
      <c r="A67" s="56"/>
      <c r="B67" s="54" t="s">
        <v>94</v>
      </c>
      <c r="C67" s="71">
        <v>1.28</v>
      </c>
      <c r="D67" s="74" t="s">
        <v>228</v>
      </c>
      <c r="E67" s="72"/>
      <c r="F67" s="75"/>
      <c r="G67" s="75" t="s">
        <v>242</v>
      </c>
      <c r="H67" s="75"/>
      <c r="I67" s="139">
        <v>0</v>
      </c>
      <c r="J67" s="75" t="s">
        <v>24</v>
      </c>
      <c r="K67" s="72"/>
      <c r="L67" s="72"/>
      <c r="M67" s="72"/>
      <c r="N67" s="72"/>
    </row>
    <row r="68" spans="1:14" outlineLevel="1">
      <c r="A68" s="56"/>
      <c r="B68" s="57" t="s">
        <v>91</v>
      </c>
      <c r="C68" s="71"/>
      <c r="D68" s="74"/>
      <c r="E68" s="72"/>
      <c r="F68" s="75"/>
      <c r="G68" s="75"/>
      <c r="H68" s="75"/>
      <c r="I68" s="139">
        <v>0</v>
      </c>
      <c r="J68" s="75" t="s">
        <v>18</v>
      </c>
      <c r="K68" s="72"/>
      <c r="L68" s="72"/>
      <c r="M68" s="72"/>
      <c r="N68" s="72"/>
    </row>
    <row r="69" spans="1:14">
      <c r="A69" s="56"/>
      <c r="B69" s="55" t="s">
        <v>95</v>
      </c>
      <c r="C69" s="141"/>
      <c r="D69" s="160"/>
      <c r="E69" s="143"/>
      <c r="F69" s="142"/>
      <c r="G69" s="142"/>
      <c r="H69" s="142"/>
      <c r="I69" s="67">
        <f>SUM(I70:I90)</f>
        <v>0</v>
      </c>
      <c r="J69" s="142"/>
      <c r="K69" s="143"/>
      <c r="L69" s="143"/>
      <c r="M69" s="143"/>
      <c r="N69" s="143"/>
    </row>
    <row r="70" spans="1:14" ht="149.25" customHeight="1" outlineLevel="1">
      <c r="A70" s="56"/>
      <c r="B70" s="54" t="s">
        <v>96</v>
      </c>
      <c r="C70" s="93" t="s">
        <v>376</v>
      </c>
      <c r="D70" s="74" t="s">
        <v>221</v>
      </c>
      <c r="E70" s="95" t="s">
        <v>377</v>
      </c>
      <c r="F70" s="75"/>
      <c r="G70" s="75" t="s">
        <v>234</v>
      </c>
      <c r="H70" s="75">
        <v>1</v>
      </c>
      <c r="I70" s="139">
        <v>0</v>
      </c>
      <c r="J70" s="75" t="s">
        <v>24</v>
      </c>
      <c r="K70" s="146" t="s">
        <v>378</v>
      </c>
      <c r="L70" s="72" t="s">
        <v>98</v>
      </c>
      <c r="M70" s="72" t="s">
        <v>379</v>
      </c>
      <c r="N70" s="72" t="s">
        <v>100</v>
      </c>
    </row>
    <row r="71" spans="1:14" outlineLevel="1">
      <c r="A71" s="56"/>
      <c r="B71" s="57" t="s">
        <v>101</v>
      </c>
      <c r="C71" s="93"/>
      <c r="D71" s="74" t="s">
        <v>221</v>
      </c>
      <c r="E71" s="72"/>
      <c r="F71" s="75"/>
      <c r="G71" s="75"/>
      <c r="H71" s="75"/>
      <c r="I71" s="139">
        <v>0</v>
      </c>
      <c r="J71" s="75" t="s">
        <v>18</v>
      </c>
      <c r="K71" s="146"/>
      <c r="L71" s="72"/>
      <c r="M71" s="72"/>
      <c r="N71" s="72"/>
    </row>
    <row r="72" spans="1:14" outlineLevel="1">
      <c r="A72" s="56"/>
      <c r="B72" s="57" t="s">
        <v>102</v>
      </c>
      <c r="C72" s="93"/>
      <c r="D72" s="74" t="s">
        <v>221</v>
      </c>
      <c r="E72" s="72" t="s">
        <v>380</v>
      </c>
      <c r="F72" s="75" t="s">
        <v>242</v>
      </c>
      <c r="G72" s="75"/>
      <c r="H72" s="75"/>
      <c r="I72" s="139">
        <v>0</v>
      </c>
      <c r="J72" s="75" t="s">
        <v>18</v>
      </c>
      <c r="K72" s="146"/>
      <c r="L72" s="72"/>
      <c r="M72" s="72"/>
      <c r="N72" s="72"/>
    </row>
    <row r="73" spans="1:14" outlineLevel="1">
      <c r="A73" s="56"/>
      <c r="B73" s="57" t="s">
        <v>63</v>
      </c>
      <c r="C73" s="93"/>
      <c r="D73" s="74" t="s">
        <v>221</v>
      </c>
      <c r="E73" s="72" t="s">
        <v>272</v>
      </c>
      <c r="F73" s="75"/>
      <c r="G73" s="75"/>
      <c r="H73" s="75"/>
      <c r="I73" s="139">
        <v>0</v>
      </c>
      <c r="J73" s="75" t="s">
        <v>18</v>
      </c>
      <c r="K73" s="146"/>
      <c r="L73" s="72"/>
      <c r="M73" s="72"/>
      <c r="N73" s="72"/>
    </row>
    <row r="74" spans="1:14" ht="138.5" outlineLevel="1">
      <c r="A74" s="56"/>
      <c r="B74" s="54" t="s">
        <v>103</v>
      </c>
      <c r="C74" s="93" t="s">
        <v>376</v>
      </c>
      <c r="D74" s="74" t="s">
        <v>221</v>
      </c>
      <c r="E74" s="94" t="s">
        <v>377</v>
      </c>
      <c r="F74" s="75"/>
      <c r="G74" s="75"/>
      <c r="H74" s="75">
        <v>1</v>
      </c>
      <c r="I74" s="139">
        <v>0</v>
      </c>
      <c r="J74" s="75" t="s">
        <v>24</v>
      </c>
      <c r="K74" s="146" t="s">
        <v>378</v>
      </c>
      <c r="L74" s="72" t="s">
        <v>104</v>
      </c>
      <c r="M74" s="72" t="s">
        <v>381</v>
      </c>
      <c r="N74" s="72" t="s">
        <v>100</v>
      </c>
    </row>
    <row r="75" spans="1:14" outlineLevel="1">
      <c r="A75" s="56"/>
      <c r="B75" s="57" t="s">
        <v>106</v>
      </c>
      <c r="C75" s="71"/>
      <c r="D75" s="74" t="s">
        <v>221</v>
      </c>
      <c r="E75" s="72" t="s">
        <v>218</v>
      </c>
      <c r="F75" s="75"/>
      <c r="G75" s="75"/>
      <c r="H75" s="75"/>
      <c r="I75" s="139">
        <v>0</v>
      </c>
      <c r="J75" s="75" t="s">
        <v>18</v>
      </c>
      <c r="K75" s="72"/>
      <c r="L75" s="72"/>
      <c r="M75" s="72"/>
      <c r="N75" s="72"/>
    </row>
    <row r="76" spans="1:14" outlineLevel="1">
      <c r="A76" s="56"/>
      <c r="B76" s="57" t="s">
        <v>102</v>
      </c>
      <c r="C76" s="71"/>
      <c r="D76" s="74" t="s">
        <v>221</v>
      </c>
      <c r="E76" s="72" t="s">
        <v>218</v>
      </c>
      <c r="F76" s="75"/>
      <c r="G76" s="75"/>
      <c r="H76" s="75"/>
      <c r="I76" s="139">
        <v>0</v>
      </c>
      <c r="J76" s="75" t="s">
        <v>18</v>
      </c>
      <c r="K76" s="72"/>
      <c r="L76" s="72"/>
      <c r="M76" s="72"/>
      <c r="N76" s="72"/>
    </row>
    <row r="77" spans="1:14" outlineLevel="1">
      <c r="A77" s="56"/>
      <c r="B77" s="57" t="s">
        <v>63</v>
      </c>
      <c r="C77" s="71"/>
      <c r="D77" s="74" t="s">
        <v>221</v>
      </c>
      <c r="E77" s="72" t="s">
        <v>218</v>
      </c>
      <c r="F77" s="75"/>
      <c r="G77" s="75"/>
      <c r="H77" s="75"/>
      <c r="I77" s="139">
        <v>0</v>
      </c>
      <c r="J77" s="75" t="s">
        <v>18</v>
      </c>
      <c r="K77" s="72"/>
      <c r="L77" s="72"/>
      <c r="M77" s="72"/>
      <c r="N77" s="72"/>
    </row>
    <row r="78" spans="1:14" outlineLevel="1">
      <c r="A78" s="56"/>
      <c r="B78" s="54" t="s">
        <v>107</v>
      </c>
      <c r="C78" s="71" t="s">
        <v>326</v>
      </c>
      <c r="D78" s="74" t="s">
        <v>221</v>
      </c>
      <c r="E78" s="72" t="s">
        <v>382</v>
      </c>
      <c r="F78" s="75"/>
      <c r="G78" s="75" t="s">
        <v>275</v>
      </c>
      <c r="H78" s="75" t="s">
        <v>125</v>
      </c>
      <c r="I78" s="139">
        <v>0</v>
      </c>
      <c r="J78" s="75" t="s">
        <v>24</v>
      </c>
      <c r="K78" s="72" t="s">
        <v>383</v>
      </c>
      <c r="M78" s="72"/>
      <c r="N78" s="72" t="s">
        <v>49</v>
      </c>
    </row>
    <row r="79" spans="1:14" outlineLevel="1">
      <c r="A79" s="56"/>
      <c r="B79" s="57" t="s">
        <v>26</v>
      </c>
      <c r="C79" s="71"/>
      <c r="D79" s="74" t="s">
        <v>221</v>
      </c>
      <c r="E79" s="72"/>
      <c r="F79" s="75"/>
      <c r="G79" s="75"/>
      <c r="H79" s="75"/>
      <c r="I79" s="139">
        <v>0</v>
      </c>
      <c r="J79" s="75" t="s">
        <v>18</v>
      </c>
      <c r="K79" s="72"/>
      <c r="L79" s="72"/>
      <c r="M79" s="72"/>
      <c r="N79" s="72"/>
    </row>
    <row r="80" spans="1:14" outlineLevel="1">
      <c r="A80" s="56"/>
      <c r="B80" s="57" t="s">
        <v>63</v>
      </c>
      <c r="C80" s="71"/>
      <c r="D80" s="74"/>
      <c r="E80" s="72"/>
      <c r="F80" s="75"/>
      <c r="G80" s="75"/>
      <c r="H80" s="75"/>
      <c r="I80" s="139">
        <v>0</v>
      </c>
      <c r="J80" s="75" t="s">
        <v>18</v>
      </c>
      <c r="K80" s="72"/>
      <c r="L80" s="72"/>
      <c r="M80" s="72"/>
      <c r="N80" s="72"/>
    </row>
    <row r="81" spans="1:14" outlineLevel="1">
      <c r="A81" s="56"/>
      <c r="B81" s="54" t="s">
        <v>109</v>
      </c>
      <c r="C81" s="71" t="s">
        <v>218</v>
      </c>
      <c r="D81" s="74" t="s">
        <v>221</v>
      </c>
      <c r="E81" s="72" t="s">
        <v>384</v>
      </c>
      <c r="F81" s="75"/>
      <c r="G81" s="75" t="s">
        <v>276</v>
      </c>
      <c r="H81" s="75"/>
      <c r="I81" s="139">
        <v>0</v>
      </c>
      <c r="J81" s="75" t="s">
        <v>24</v>
      </c>
      <c r="K81" s="72" t="s">
        <v>110</v>
      </c>
      <c r="L81" s="146"/>
      <c r="M81" s="72"/>
      <c r="N81" s="72"/>
    </row>
    <row r="82" spans="1:14" outlineLevel="1">
      <c r="A82" s="56"/>
      <c r="B82" s="57" t="s">
        <v>26</v>
      </c>
      <c r="C82" s="71" t="s">
        <v>218</v>
      </c>
      <c r="D82" s="74"/>
      <c r="E82" s="72"/>
      <c r="F82" s="75"/>
      <c r="G82" s="75"/>
      <c r="H82" s="75"/>
      <c r="I82" s="139">
        <v>0</v>
      </c>
      <c r="J82" s="75" t="s">
        <v>18</v>
      </c>
      <c r="K82" s="72"/>
      <c r="L82" s="72"/>
      <c r="M82" s="72"/>
      <c r="N82" s="72"/>
    </row>
    <row r="83" spans="1:14" outlineLevel="1">
      <c r="A83" s="56"/>
      <c r="B83" s="57" t="s">
        <v>63</v>
      </c>
      <c r="C83" s="71" t="s">
        <v>218</v>
      </c>
      <c r="D83" s="74"/>
      <c r="E83" s="72"/>
      <c r="F83" s="75"/>
      <c r="G83" s="75"/>
      <c r="H83" s="75"/>
      <c r="I83" s="139">
        <v>0</v>
      </c>
      <c r="J83" s="75" t="s">
        <v>18</v>
      </c>
      <c r="K83" s="72"/>
      <c r="L83" s="72"/>
      <c r="M83" s="72"/>
      <c r="N83" s="72"/>
    </row>
    <row r="84" spans="1:14" ht="63.5" outlineLevel="1">
      <c r="A84" s="56"/>
      <c r="B84" s="54" t="s">
        <v>111</v>
      </c>
      <c r="C84" s="71" t="s">
        <v>385</v>
      </c>
      <c r="D84" s="74" t="s">
        <v>221</v>
      </c>
      <c r="E84" s="72" t="s">
        <v>277</v>
      </c>
      <c r="F84" s="75"/>
      <c r="G84" s="75" t="s">
        <v>234</v>
      </c>
      <c r="H84" s="75">
        <v>2</v>
      </c>
      <c r="I84" s="139">
        <v>0</v>
      </c>
      <c r="J84" s="75" t="s">
        <v>24</v>
      </c>
      <c r="K84" s="72" t="s">
        <v>112</v>
      </c>
      <c r="L84" s="72"/>
      <c r="M84" s="72"/>
      <c r="N84" s="72"/>
    </row>
    <row r="85" spans="1:14" outlineLevel="1">
      <c r="A85" s="56"/>
      <c r="B85" s="57" t="s">
        <v>113</v>
      </c>
      <c r="C85" s="71"/>
      <c r="D85" s="74" t="s">
        <v>221</v>
      </c>
      <c r="E85" s="72"/>
      <c r="F85" s="75"/>
      <c r="G85" s="75"/>
      <c r="H85" s="75"/>
      <c r="I85" s="139">
        <v>0</v>
      </c>
      <c r="J85" s="75" t="s">
        <v>18</v>
      </c>
      <c r="K85" s="72"/>
      <c r="L85" s="72"/>
      <c r="M85" s="72"/>
      <c r="N85" s="72"/>
    </row>
    <row r="86" spans="1:14" outlineLevel="1">
      <c r="A86" s="56"/>
      <c r="B86" s="57" t="s">
        <v>114</v>
      </c>
      <c r="C86" s="71"/>
      <c r="D86" s="74" t="s">
        <v>125</v>
      </c>
      <c r="E86" s="72"/>
      <c r="F86" s="75"/>
      <c r="G86" s="75"/>
      <c r="H86" s="75"/>
      <c r="I86" s="139">
        <v>0</v>
      </c>
      <c r="J86" s="75" t="s">
        <v>18</v>
      </c>
      <c r="K86" s="72"/>
      <c r="L86" s="72"/>
      <c r="M86" s="72"/>
      <c r="N86" s="72"/>
    </row>
    <row r="87" spans="1:14" outlineLevel="1">
      <c r="A87" s="56"/>
      <c r="B87" s="57" t="s">
        <v>115</v>
      </c>
      <c r="C87" s="71"/>
      <c r="D87" s="74" t="s">
        <v>125</v>
      </c>
      <c r="E87" s="72"/>
      <c r="F87" s="75"/>
      <c r="G87" s="75"/>
      <c r="H87" s="75"/>
      <c r="I87" s="139">
        <v>0</v>
      </c>
      <c r="J87" s="75" t="s">
        <v>18</v>
      </c>
      <c r="K87" s="72"/>
      <c r="L87" s="72"/>
      <c r="M87" s="72"/>
      <c r="N87" s="72"/>
    </row>
    <row r="88" spans="1:14" ht="63.5" outlineLevel="1">
      <c r="A88" s="56"/>
      <c r="B88" s="54" t="s">
        <v>116</v>
      </c>
      <c r="C88" s="71" t="s">
        <v>386</v>
      </c>
      <c r="D88" s="74" t="s">
        <v>221</v>
      </c>
      <c r="E88" s="72" t="s">
        <v>211</v>
      </c>
      <c r="F88" s="75">
        <v>30</v>
      </c>
      <c r="G88" s="75" t="s">
        <v>234</v>
      </c>
      <c r="H88" s="75">
        <v>2</v>
      </c>
      <c r="I88" s="139">
        <v>0</v>
      </c>
      <c r="J88" s="75" t="s">
        <v>24</v>
      </c>
      <c r="K88" s="146" t="s">
        <v>117</v>
      </c>
      <c r="L88" s="72"/>
      <c r="M88" s="72"/>
      <c r="N88" s="72"/>
    </row>
    <row r="89" spans="1:14" outlineLevel="1">
      <c r="A89" s="56"/>
      <c r="B89" s="57" t="s">
        <v>26</v>
      </c>
      <c r="C89" s="71"/>
      <c r="D89" s="74"/>
      <c r="E89" s="72"/>
      <c r="F89" s="75"/>
      <c r="G89" s="75"/>
      <c r="H89" s="75"/>
      <c r="I89" s="139">
        <v>0</v>
      </c>
      <c r="J89" s="75" t="s">
        <v>18</v>
      </c>
      <c r="K89" s="146"/>
      <c r="L89" s="72"/>
      <c r="M89" s="72"/>
      <c r="N89" s="72"/>
    </row>
    <row r="90" spans="1:14" outlineLevel="1">
      <c r="A90" s="56"/>
      <c r="B90" s="57" t="s">
        <v>115</v>
      </c>
      <c r="C90" s="71"/>
      <c r="D90" s="74"/>
      <c r="E90" s="72"/>
      <c r="F90" s="75"/>
      <c r="G90" s="75"/>
      <c r="H90" s="75"/>
      <c r="I90" s="139">
        <v>0</v>
      </c>
      <c r="J90" s="75" t="s">
        <v>18</v>
      </c>
      <c r="K90" s="146"/>
      <c r="L90" s="72"/>
      <c r="M90" s="72"/>
      <c r="N90" s="72"/>
    </row>
    <row r="91" spans="1:14">
      <c r="A91" s="56"/>
      <c r="B91" s="55" t="s">
        <v>118</v>
      </c>
      <c r="C91" s="141"/>
      <c r="D91" s="160"/>
      <c r="E91" s="143"/>
      <c r="F91" s="142"/>
      <c r="G91" s="142"/>
      <c r="H91" s="142"/>
      <c r="I91" s="67">
        <f>SUM(I92:I102)</f>
        <v>0</v>
      </c>
      <c r="J91" s="142"/>
      <c r="K91" s="143"/>
      <c r="L91" s="143"/>
      <c r="M91" s="143"/>
      <c r="N91" s="143"/>
    </row>
    <row r="92" spans="1:14" ht="26" outlineLevel="1">
      <c r="A92" s="56"/>
      <c r="B92" s="54" t="s">
        <v>119</v>
      </c>
      <c r="C92" s="71"/>
      <c r="D92" s="74" t="s">
        <v>221</v>
      </c>
      <c r="E92" s="72" t="s">
        <v>387</v>
      </c>
      <c r="F92" s="75"/>
      <c r="G92" s="75" t="s">
        <v>275</v>
      </c>
      <c r="H92" s="75"/>
      <c r="I92" s="139">
        <v>0</v>
      </c>
      <c r="J92" s="75" t="s">
        <v>24</v>
      </c>
      <c r="K92" s="72" t="s">
        <v>120</v>
      </c>
      <c r="L92" s="72"/>
      <c r="M92" s="72"/>
      <c r="N92" s="72" t="s">
        <v>121</v>
      </c>
    </row>
    <row r="93" spans="1:14" outlineLevel="1">
      <c r="A93" s="56"/>
      <c r="B93" s="57" t="s">
        <v>26</v>
      </c>
      <c r="C93" s="71"/>
      <c r="D93" s="74"/>
      <c r="E93" s="72"/>
      <c r="F93" s="75"/>
      <c r="G93" s="75"/>
      <c r="H93" s="75"/>
      <c r="I93" s="139">
        <v>0</v>
      </c>
      <c r="J93" s="75" t="s">
        <v>18</v>
      </c>
      <c r="K93" s="72"/>
      <c r="L93" s="72"/>
      <c r="M93" s="72"/>
      <c r="N93" s="72"/>
    </row>
    <row r="94" spans="1:14" ht="51" outlineLevel="1">
      <c r="A94" s="56"/>
      <c r="B94" s="54" t="s">
        <v>122</v>
      </c>
      <c r="C94" s="71" t="s">
        <v>388</v>
      </c>
      <c r="D94" s="74" t="s">
        <v>221</v>
      </c>
      <c r="E94" s="72" t="s">
        <v>389</v>
      </c>
      <c r="F94" s="75"/>
      <c r="G94" s="75" t="s">
        <v>242</v>
      </c>
      <c r="H94" s="75">
        <v>2</v>
      </c>
      <c r="I94" s="140" t="s">
        <v>32</v>
      </c>
      <c r="J94" s="75" t="s">
        <v>24</v>
      </c>
      <c r="K94" s="72" t="s">
        <v>390</v>
      </c>
      <c r="L94" s="72" t="s">
        <v>391</v>
      </c>
      <c r="M94" s="72"/>
      <c r="N94" s="72" t="s">
        <v>125</v>
      </c>
    </row>
    <row r="95" spans="1:14" outlineLevel="1">
      <c r="A95" s="56"/>
      <c r="B95" s="57" t="s">
        <v>126</v>
      </c>
      <c r="C95" s="71"/>
      <c r="D95" s="74"/>
      <c r="E95" s="72"/>
      <c r="F95" s="75"/>
      <c r="G95" s="75"/>
      <c r="H95" s="75"/>
      <c r="I95" s="140"/>
      <c r="J95" s="75" t="s">
        <v>18</v>
      </c>
      <c r="K95" s="72"/>
      <c r="L95" s="72"/>
      <c r="M95" s="72"/>
      <c r="N95" s="72"/>
    </row>
    <row r="96" spans="1:14" ht="53.25" customHeight="1" outlineLevel="1">
      <c r="A96" s="56"/>
      <c r="B96" s="54" t="s">
        <v>127</v>
      </c>
      <c r="C96" s="71" t="s">
        <v>392</v>
      </c>
      <c r="D96" s="74" t="s">
        <v>221</v>
      </c>
      <c r="E96" s="72" t="s">
        <v>393</v>
      </c>
      <c r="F96" s="75"/>
      <c r="G96" s="75" t="s">
        <v>234</v>
      </c>
      <c r="H96" s="75">
        <v>2</v>
      </c>
      <c r="I96" s="140" t="s">
        <v>32</v>
      </c>
      <c r="J96" s="75" t="s">
        <v>24</v>
      </c>
      <c r="K96" s="72" t="s">
        <v>128</v>
      </c>
      <c r="L96" s="72" t="s">
        <v>394</v>
      </c>
      <c r="M96" s="72"/>
      <c r="N96" s="72"/>
    </row>
    <row r="97" spans="1:14" outlineLevel="1">
      <c r="A97" s="56"/>
      <c r="B97" s="57" t="s">
        <v>129</v>
      </c>
      <c r="C97" s="71"/>
      <c r="D97" s="74" t="s">
        <v>221</v>
      </c>
      <c r="E97" s="72"/>
      <c r="F97" s="75"/>
      <c r="G97" s="75"/>
      <c r="H97" s="75"/>
      <c r="I97" s="140" t="s">
        <v>32</v>
      </c>
      <c r="J97" s="75" t="s">
        <v>18</v>
      </c>
      <c r="K97" s="72"/>
      <c r="L97" s="72"/>
      <c r="M97" s="72"/>
      <c r="N97" s="72"/>
    </row>
    <row r="98" spans="1:14" outlineLevel="1">
      <c r="A98" s="56"/>
      <c r="B98" s="54" t="s">
        <v>130</v>
      </c>
      <c r="C98" s="71" t="s">
        <v>395</v>
      </c>
      <c r="D98" s="74" t="s">
        <v>228</v>
      </c>
      <c r="E98" s="72"/>
      <c r="F98" s="75" t="s">
        <v>242</v>
      </c>
      <c r="G98" s="75" t="s">
        <v>242</v>
      </c>
      <c r="H98" s="75"/>
      <c r="I98" s="139">
        <v>0</v>
      </c>
      <c r="J98" s="75" t="s">
        <v>24</v>
      </c>
      <c r="K98" s="72"/>
      <c r="L98" s="72"/>
      <c r="M98" s="72"/>
      <c r="N98" s="72"/>
    </row>
    <row r="99" spans="1:14" outlineLevel="1">
      <c r="A99" s="56"/>
      <c r="B99" s="57" t="s">
        <v>26</v>
      </c>
      <c r="C99" s="71"/>
      <c r="D99" s="74"/>
      <c r="E99" s="72"/>
      <c r="F99" s="75"/>
      <c r="G99" s="75"/>
      <c r="H99" s="75"/>
      <c r="I99" s="139">
        <v>0</v>
      </c>
      <c r="J99" s="75" t="s">
        <v>18</v>
      </c>
      <c r="K99" s="72"/>
      <c r="L99" s="72"/>
      <c r="M99" s="72"/>
      <c r="N99" s="72"/>
    </row>
    <row r="100" spans="1:14" outlineLevel="1">
      <c r="A100" s="56"/>
      <c r="B100" s="57" t="s">
        <v>63</v>
      </c>
      <c r="C100" s="71"/>
      <c r="D100" s="74"/>
      <c r="E100" s="72"/>
      <c r="F100" s="75"/>
      <c r="G100" s="75"/>
      <c r="H100" s="75"/>
      <c r="I100" s="139">
        <v>0</v>
      </c>
      <c r="J100" s="75" t="s">
        <v>18</v>
      </c>
      <c r="K100" s="72"/>
      <c r="L100" s="72"/>
      <c r="M100" s="72"/>
      <c r="N100" s="72"/>
    </row>
    <row r="101" spans="1:14" outlineLevel="1">
      <c r="A101" s="56"/>
      <c r="B101" s="54" t="s">
        <v>131</v>
      </c>
      <c r="C101" s="71" t="s">
        <v>218</v>
      </c>
      <c r="D101" s="74"/>
      <c r="E101" s="72"/>
      <c r="F101" s="75"/>
      <c r="G101" s="75"/>
      <c r="H101" s="75"/>
      <c r="I101" s="139">
        <v>0</v>
      </c>
      <c r="J101" s="75"/>
      <c r="K101" s="72"/>
      <c r="L101" s="72"/>
      <c r="M101" s="72"/>
      <c r="N101" s="72"/>
    </row>
    <row r="102" spans="1:14" outlineLevel="1">
      <c r="A102" s="56"/>
      <c r="B102" s="57" t="s">
        <v>132</v>
      </c>
      <c r="C102" s="71" t="s">
        <v>218</v>
      </c>
      <c r="D102" s="74"/>
      <c r="E102" s="72"/>
      <c r="F102" s="75"/>
      <c r="G102" s="75"/>
      <c r="H102" s="75"/>
      <c r="I102" s="139">
        <v>0</v>
      </c>
      <c r="J102" s="75"/>
      <c r="K102" s="72"/>
      <c r="L102" s="72"/>
      <c r="M102" s="72"/>
      <c r="N102" s="72"/>
    </row>
    <row r="103" spans="1:14" outlineLevel="1">
      <c r="A103" s="56"/>
      <c r="B103" s="138" t="s">
        <v>133</v>
      </c>
      <c r="C103" s="141"/>
      <c r="D103" s="160"/>
      <c r="E103" s="143"/>
      <c r="F103" s="142"/>
      <c r="G103" s="142"/>
      <c r="H103" s="142"/>
      <c r="I103" s="67">
        <f>SUM(I104:I105)</f>
        <v>0</v>
      </c>
      <c r="J103" s="142"/>
      <c r="K103" s="143"/>
      <c r="L103" s="143"/>
      <c r="M103" s="143"/>
      <c r="N103" s="143"/>
    </row>
    <row r="104" spans="1:14" outlineLevel="1">
      <c r="A104" s="56"/>
      <c r="B104" s="54" t="s">
        <v>134</v>
      </c>
      <c r="C104" s="71" t="s">
        <v>218</v>
      </c>
      <c r="D104" s="74" t="s">
        <v>221</v>
      </c>
      <c r="E104" s="72" t="s">
        <v>396</v>
      </c>
      <c r="F104" s="75"/>
      <c r="G104" s="75"/>
      <c r="H104" s="75"/>
      <c r="I104" s="140" t="s">
        <v>32</v>
      </c>
      <c r="J104" s="75"/>
      <c r="K104" s="72"/>
      <c r="L104" s="72"/>
      <c r="M104" s="72"/>
      <c r="N104" s="72"/>
    </row>
    <row r="105" spans="1:14" ht="26" outlineLevel="1">
      <c r="A105" s="56"/>
      <c r="B105" s="57" t="s">
        <v>136</v>
      </c>
      <c r="C105" s="71" t="s">
        <v>397</v>
      </c>
      <c r="D105" s="74" t="s">
        <v>221</v>
      </c>
      <c r="E105" s="146" t="s">
        <v>398</v>
      </c>
      <c r="F105" s="75"/>
      <c r="G105" s="75"/>
      <c r="H105" s="75">
        <v>1</v>
      </c>
      <c r="I105" s="140" t="s">
        <v>137</v>
      </c>
      <c r="J105" s="75"/>
      <c r="K105" s="72"/>
      <c r="L105" s="84" t="s">
        <v>138</v>
      </c>
      <c r="M105" s="72"/>
      <c r="N105" s="72"/>
    </row>
    <row r="106" spans="1:14">
      <c r="A106" s="56"/>
      <c r="B106" s="138" t="s">
        <v>139</v>
      </c>
      <c r="C106" s="141"/>
      <c r="D106" s="160"/>
      <c r="E106" s="143"/>
      <c r="F106" s="142"/>
      <c r="G106" s="142"/>
      <c r="H106" s="142"/>
      <c r="I106" s="67">
        <f>-SUM(I107)</f>
        <v>0</v>
      </c>
      <c r="J106" s="142"/>
      <c r="K106" s="143"/>
      <c r="L106" s="143"/>
      <c r="M106" s="143"/>
      <c r="N106" s="143"/>
    </row>
    <row r="107" spans="1:14" ht="51" outlineLevel="1">
      <c r="A107" s="56"/>
      <c r="B107" s="54" t="s">
        <v>140</v>
      </c>
      <c r="C107" s="71"/>
      <c r="D107" s="74" t="s">
        <v>228</v>
      </c>
      <c r="E107" s="72"/>
      <c r="F107" s="75"/>
      <c r="G107" s="75"/>
      <c r="H107" s="75"/>
      <c r="I107" s="139">
        <v>0</v>
      </c>
      <c r="J107" s="75"/>
      <c r="K107" s="150"/>
      <c r="L107" s="84" t="s">
        <v>141</v>
      </c>
      <c r="M107" s="72"/>
      <c r="N107" s="72"/>
    </row>
    <row r="108" spans="1:14" ht="51" outlineLevel="1">
      <c r="A108" s="56"/>
      <c r="B108" s="54" t="s">
        <v>140</v>
      </c>
      <c r="C108" s="71"/>
      <c r="D108" s="74" t="s">
        <v>228</v>
      </c>
      <c r="E108" s="72"/>
      <c r="F108" s="75"/>
      <c r="G108" s="75"/>
      <c r="H108" s="75"/>
      <c r="I108" s="139">
        <v>0</v>
      </c>
      <c r="J108" s="75"/>
      <c r="K108" s="150"/>
      <c r="L108" s="84" t="s">
        <v>141</v>
      </c>
      <c r="M108" s="72"/>
      <c r="N108" s="72"/>
    </row>
    <row r="109" spans="1:14" ht="15" thickBot="1">
      <c r="A109" s="1"/>
      <c r="B109" s="151"/>
      <c r="C109" s="152"/>
      <c r="D109" s="153"/>
      <c r="E109" s="154"/>
      <c r="F109" s="155"/>
      <c r="G109" s="155"/>
      <c r="H109" s="155"/>
      <c r="I109" s="155"/>
      <c r="J109" s="155"/>
      <c r="K109" s="154"/>
      <c r="L109" s="154"/>
      <c r="M109" s="154"/>
      <c r="N109" s="154"/>
    </row>
    <row r="110" spans="1:14" ht="15" thickBot="1">
      <c r="A110" s="1"/>
      <c r="B110" s="66"/>
      <c r="C110" s="152"/>
      <c r="D110" s="153"/>
      <c r="E110" s="154"/>
      <c r="F110" s="155"/>
      <c r="G110" s="4" t="s">
        <v>142</v>
      </c>
      <c r="H110" s="5"/>
      <c r="I110" s="6">
        <f>SUM(I20+I29+I47+I69+I91+I103+I106)</f>
        <v>0</v>
      </c>
      <c r="J110" s="155"/>
      <c r="K110" s="154"/>
      <c r="L110" s="154"/>
      <c r="M110" s="154"/>
      <c r="N110" s="154"/>
    </row>
    <row r="111" spans="1:14">
      <c r="A111" s="1"/>
      <c r="B111" s="66"/>
      <c r="C111" s="152"/>
      <c r="D111" s="153"/>
      <c r="E111" s="154"/>
      <c r="F111" s="155"/>
      <c r="G111" s="155"/>
      <c r="H111" s="155"/>
      <c r="I111" s="155"/>
      <c r="J111" s="155"/>
      <c r="K111" s="154"/>
      <c r="L111" s="154"/>
      <c r="M111" s="154"/>
      <c r="N111" s="154"/>
    </row>
    <row r="112" spans="1:14">
      <c r="A112" s="1"/>
      <c r="B112" s="66"/>
      <c r="C112" s="152"/>
      <c r="D112" s="153"/>
      <c r="E112" s="154"/>
      <c r="F112" s="155"/>
      <c r="G112" s="155"/>
      <c r="H112" s="155"/>
      <c r="I112" s="155"/>
      <c r="J112" s="155"/>
      <c r="K112" s="154"/>
      <c r="L112" s="154"/>
      <c r="M112" s="154"/>
      <c r="N112" s="154"/>
    </row>
    <row r="113" spans="1:14">
      <c r="A113" s="1"/>
      <c r="C113" s="152"/>
      <c r="D113" s="153"/>
      <c r="E113" s="154"/>
      <c r="F113" s="155"/>
      <c r="G113" s="155"/>
      <c r="H113" s="155"/>
      <c r="I113" s="155"/>
      <c r="J113" s="155"/>
      <c r="K113" s="154"/>
      <c r="L113" s="154"/>
      <c r="M113" s="154"/>
      <c r="N113" s="154"/>
    </row>
    <row r="114" spans="1:14">
      <c r="A114" s="1"/>
      <c r="B114" s="151"/>
      <c r="C114" s="152"/>
      <c r="D114" s="153"/>
      <c r="E114" s="154"/>
      <c r="F114" s="155"/>
      <c r="G114" s="155"/>
      <c r="H114" s="155"/>
      <c r="I114" s="155"/>
      <c r="J114" s="155"/>
      <c r="K114" s="154"/>
      <c r="L114" s="154"/>
      <c r="M114" s="154"/>
      <c r="N114" s="154"/>
    </row>
    <row r="115" spans="1:14">
      <c r="A115" s="1"/>
      <c r="B115" s="151"/>
      <c r="C115" s="152"/>
      <c r="D115" s="153"/>
      <c r="E115" s="154"/>
      <c r="F115" s="155"/>
      <c r="G115" s="155"/>
      <c r="H115" s="155"/>
      <c r="I115" s="155"/>
      <c r="J115" s="155"/>
      <c r="K115" s="154"/>
      <c r="L115" s="154"/>
      <c r="M115" s="154"/>
      <c r="N115" s="154"/>
    </row>
    <row r="116" spans="1:14">
      <c r="A116" s="1"/>
      <c r="B116" s="151"/>
      <c r="C116" s="152"/>
      <c r="D116" s="153"/>
      <c r="E116" s="154"/>
      <c r="F116" s="155"/>
      <c r="G116" s="155"/>
      <c r="H116" s="155"/>
      <c r="I116" s="155"/>
      <c r="J116" s="155"/>
      <c r="K116" s="154"/>
      <c r="L116" s="154"/>
      <c r="M116" s="154"/>
      <c r="N116" s="154"/>
    </row>
    <row r="117" spans="1:14">
      <c r="A117" s="1"/>
      <c r="B117" s="151"/>
      <c r="C117" s="152"/>
      <c r="D117" s="153"/>
      <c r="E117" s="154"/>
      <c r="F117" s="155"/>
      <c r="G117" s="155"/>
      <c r="H117" s="155"/>
      <c r="I117" s="155"/>
      <c r="J117" s="155"/>
      <c r="K117" s="154"/>
      <c r="L117" s="154"/>
      <c r="M117" s="154"/>
      <c r="N117" s="154"/>
    </row>
    <row r="118" spans="1:14">
      <c r="A118" s="1"/>
      <c r="B118" s="151"/>
      <c r="C118" s="152"/>
      <c r="D118" s="153"/>
      <c r="E118" s="154"/>
      <c r="F118" s="155"/>
      <c r="G118" s="155"/>
      <c r="H118" s="155"/>
      <c r="I118" s="155"/>
      <c r="J118" s="155"/>
      <c r="K118" s="154"/>
      <c r="L118" s="154"/>
      <c r="M118" s="154"/>
      <c r="N118" s="154"/>
    </row>
    <row r="119" spans="1:14">
      <c r="A119" s="1"/>
      <c r="B119" s="151"/>
      <c r="C119" s="152"/>
      <c r="D119" s="153"/>
      <c r="E119" s="154"/>
      <c r="F119" s="155"/>
      <c r="G119" s="155"/>
      <c r="H119" s="155"/>
      <c r="I119" s="155"/>
      <c r="J119" s="155"/>
      <c r="K119" s="154"/>
      <c r="L119" s="154"/>
      <c r="M119" s="154"/>
      <c r="N119" s="154"/>
    </row>
    <row r="120" spans="1:14">
      <c r="A120" s="1"/>
      <c r="B120" s="151"/>
      <c r="C120" s="152"/>
      <c r="D120" s="153"/>
      <c r="E120" s="154"/>
      <c r="F120" s="155"/>
      <c r="G120" s="155"/>
      <c r="H120" s="155"/>
      <c r="I120" s="155"/>
      <c r="J120" s="155"/>
      <c r="K120" s="154"/>
      <c r="L120" s="154"/>
      <c r="M120" s="154"/>
      <c r="N120" s="154"/>
    </row>
    <row r="121" spans="1:14">
      <c r="A121" s="1"/>
      <c r="B121" s="151"/>
      <c r="C121" s="152"/>
      <c r="D121" s="153"/>
      <c r="E121" s="154"/>
      <c r="F121" s="155"/>
      <c r="G121" s="155"/>
      <c r="H121" s="155"/>
      <c r="I121" s="155"/>
      <c r="J121" s="155"/>
      <c r="K121" s="154"/>
      <c r="L121" s="154"/>
      <c r="M121" s="154"/>
      <c r="N121" s="154"/>
    </row>
    <row r="122" spans="1:14">
      <c r="A122" s="1"/>
      <c r="B122" s="151"/>
      <c r="C122" s="152"/>
      <c r="D122" s="153"/>
      <c r="E122" s="154"/>
      <c r="F122" s="155"/>
      <c r="G122" s="155"/>
      <c r="H122" s="155"/>
      <c r="I122" s="155"/>
      <c r="J122" s="155"/>
      <c r="K122" s="154"/>
      <c r="L122" s="154"/>
      <c r="M122" s="154"/>
      <c r="N122" s="154"/>
    </row>
    <row r="123" spans="1:14">
      <c r="A123" s="1"/>
      <c r="B123" s="151"/>
      <c r="C123" s="152"/>
      <c r="D123" s="153"/>
      <c r="E123" s="154"/>
      <c r="F123" s="155"/>
      <c r="G123" s="155"/>
      <c r="H123" s="155"/>
      <c r="I123" s="155"/>
      <c r="J123" s="155"/>
      <c r="K123" s="154"/>
      <c r="L123" s="154"/>
      <c r="M123" s="154"/>
      <c r="N123" s="154"/>
    </row>
    <row r="124" spans="1:14">
      <c r="A124" s="1"/>
      <c r="B124" s="151"/>
      <c r="C124" s="152"/>
      <c r="D124" s="153"/>
      <c r="E124" s="154"/>
      <c r="F124" s="155"/>
      <c r="G124" s="155"/>
      <c r="H124" s="155"/>
      <c r="I124" s="155"/>
      <c r="J124" s="155"/>
      <c r="K124" s="154"/>
      <c r="L124" s="154"/>
      <c r="M124" s="154"/>
      <c r="N124" s="154"/>
    </row>
    <row r="125" spans="1:14">
      <c r="A125" s="1"/>
      <c r="B125" s="151"/>
      <c r="C125" s="152"/>
      <c r="D125" s="153"/>
      <c r="E125" s="154"/>
      <c r="F125" s="155"/>
      <c r="G125" s="155"/>
      <c r="H125" s="155"/>
      <c r="I125" s="155"/>
      <c r="J125" s="155"/>
      <c r="K125" s="154"/>
      <c r="L125" s="154"/>
      <c r="M125" s="154"/>
      <c r="N125" s="154"/>
    </row>
    <row r="126" spans="1:14">
      <c r="A126" s="1"/>
      <c r="B126" s="151"/>
      <c r="C126" s="152"/>
      <c r="D126" s="153"/>
      <c r="E126" s="154"/>
      <c r="F126" s="155"/>
      <c r="G126" s="155"/>
      <c r="H126" s="155"/>
      <c r="I126" s="155"/>
      <c r="J126" s="155"/>
      <c r="K126" s="154"/>
      <c r="L126" s="154"/>
      <c r="M126" s="154"/>
      <c r="N126" s="154"/>
    </row>
    <row r="127" spans="1:14">
      <c r="A127" s="1"/>
      <c r="B127" s="151"/>
      <c r="C127" s="152"/>
      <c r="D127" s="153"/>
      <c r="E127" s="154"/>
      <c r="F127" s="155"/>
      <c r="G127" s="155"/>
      <c r="H127" s="155"/>
      <c r="I127" s="155"/>
      <c r="J127" s="155"/>
      <c r="K127" s="154"/>
      <c r="L127" s="154"/>
      <c r="M127" s="154"/>
      <c r="N127" s="154"/>
    </row>
    <row r="128" spans="1:14">
      <c r="A128" s="1"/>
      <c r="B128" s="151"/>
      <c r="C128" s="152"/>
      <c r="D128" s="153"/>
      <c r="E128" s="154"/>
      <c r="F128" s="155"/>
      <c r="G128" s="155"/>
      <c r="H128" s="155"/>
      <c r="I128" s="155"/>
      <c r="J128" s="155"/>
      <c r="K128" s="154"/>
      <c r="L128" s="154"/>
      <c r="M128" s="154"/>
      <c r="N128" s="154"/>
    </row>
    <row r="129" spans="1:14">
      <c r="A129" s="1"/>
      <c r="B129" s="151"/>
      <c r="C129" s="152"/>
      <c r="D129" s="153"/>
      <c r="E129" s="154"/>
      <c r="F129" s="155"/>
      <c r="G129" s="155"/>
      <c r="H129" s="155"/>
      <c r="I129" s="155"/>
      <c r="J129" s="155"/>
      <c r="K129" s="154"/>
      <c r="L129" s="154"/>
      <c r="M129" s="154"/>
      <c r="N129" s="154"/>
    </row>
    <row r="130" spans="1:14">
      <c r="A130" s="1"/>
      <c r="B130" s="151"/>
      <c r="C130" s="152"/>
      <c r="D130" s="153"/>
      <c r="E130" s="154"/>
      <c r="F130" s="155"/>
      <c r="G130" s="155"/>
      <c r="H130" s="155"/>
      <c r="I130" s="155"/>
      <c r="J130" s="155"/>
      <c r="K130" s="154"/>
      <c r="L130" s="154"/>
      <c r="M130" s="154"/>
      <c r="N130" s="154"/>
    </row>
    <row r="131" spans="1:14">
      <c r="A131" s="1"/>
      <c r="B131" s="151"/>
      <c r="C131" s="152"/>
      <c r="D131" s="153"/>
      <c r="E131" s="154"/>
      <c r="F131" s="155"/>
      <c r="G131" s="155"/>
      <c r="H131" s="155"/>
      <c r="I131" s="155"/>
      <c r="J131" s="155"/>
      <c r="K131" s="154"/>
      <c r="L131" s="154"/>
      <c r="M131" s="154"/>
      <c r="N131" s="154"/>
    </row>
    <row r="132" spans="1:14">
      <c r="A132" s="1"/>
      <c r="B132" s="151"/>
      <c r="C132" s="152"/>
      <c r="D132" s="153"/>
      <c r="E132" s="154"/>
      <c r="F132" s="155"/>
      <c r="G132" s="155"/>
      <c r="H132" s="155"/>
      <c r="I132" s="155"/>
      <c r="J132" s="155"/>
      <c r="K132" s="154"/>
      <c r="L132" s="154"/>
      <c r="M132" s="154"/>
      <c r="N132" s="154"/>
    </row>
    <row r="133" spans="1:14">
      <c r="A133" s="1"/>
      <c r="B133" s="151"/>
      <c r="C133" s="152"/>
      <c r="D133" s="153"/>
      <c r="E133" s="154"/>
      <c r="F133" s="155"/>
      <c r="G133" s="155"/>
      <c r="H133" s="155"/>
      <c r="I133" s="155"/>
      <c r="J133" s="155"/>
      <c r="K133" s="154"/>
      <c r="L133" s="154"/>
      <c r="M133" s="154"/>
      <c r="N133" s="154"/>
    </row>
    <row r="134" spans="1:14">
      <c r="A134" s="1"/>
      <c r="B134" s="151"/>
      <c r="C134" s="152"/>
      <c r="D134" s="153"/>
      <c r="E134" s="154"/>
      <c r="F134" s="155"/>
      <c r="G134" s="155"/>
      <c r="H134" s="155"/>
      <c r="I134" s="155"/>
      <c r="J134" s="155"/>
      <c r="K134" s="154"/>
      <c r="L134" s="154"/>
      <c r="M134" s="154"/>
      <c r="N134" s="154"/>
    </row>
    <row r="135" spans="1:14">
      <c r="A135" s="1"/>
      <c r="B135" s="151"/>
      <c r="C135" s="152"/>
      <c r="D135" s="153"/>
      <c r="E135" s="154"/>
      <c r="F135" s="155"/>
      <c r="G135" s="155"/>
      <c r="H135" s="155"/>
      <c r="I135" s="155"/>
      <c r="J135" s="155"/>
      <c r="K135" s="154"/>
      <c r="L135" s="154"/>
      <c r="M135" s="154"/>
      <c r="N135" s="154"/>
    </row>
    <row r="136" spans="1:14">
      <c r="A136" s="1"/>
      <c r="B136" s="151"/>
      <c r="C136" s="152"/>
      <c r="D136" s="153"/>
      <c r="E136" s="154"/>
      <c r="F136" s="155"/>
      <c r="G136" s="155"/>
      <c r="H136" s="155"/>
      <c r="I136" s="155"/>
      <c r="J136" s="155"/>
      <c r="K136" s="154"/>
      <c r="L136" s="154"/>
      <c r="M136" s="154"/>
      <c r="N136" s="154"/>
    </row>
    <row r="137" spans="1:14">
      <c r="A137" s="1"/>
      <c r="B137" s="151"/>
      <c r="C137" s="152"/>
      <c r="D137" s="153"/>
      <c r="E137" s="154"/>
      <c r="F137" s="155"/>
      <c r="G137" s="155"/>
      <c r="H137" s="155"/>
      <c r="I137" s="155"/>
      <c r="J137" s="155"/>
      <c r="K137" s="154"/>
      <c r="L137" s="154"/>
      <c r="M137" s="154"/>
      <c r="N137" s="154"/>
    </row>
    <row r="138" spans="1:14">
      <c r="A138" s="1"/>
      <c r="B138" s="151"/>
      <c r="C138" s="152"/>
      <c r="D138" s="153"/>
      <c r="E138" s="154"/>
      <c r="F138" s="155"/>
      <c r="G138" s="155"/>
      <c r="H138" s="155"/>
      <c r="I138" s="155"/>
      <c r="J138" s="155"/>
      <c r="K138" s="154"/>
      <c r="L138" s="154"/>
      <c r="M138" s="154"/>
      <c r="N138" s="154"/>
    </row>
  </sheetData>
  <autoFilter ref="A3:M107" xr:uid="{00000000-0009-0000-0000-000002000000}"/>
  <dataValidations count="3">
    <dataValidation type="list" allowBlank="1" showInputMessage="1" showErrorMessage="1" sqref="J1:J1048576" xr:uid="{1EEFEBFC-308C-4C48-9F85-09E80AFA1A25}">
      <formula1>"Materials, Labor"</formula1>
    </dataValidation>
    <dataValidation type="list" allowBlank="1" showInputMessage="1" showErrorMessage="1" sqref="G7:G11 G20:G22 G24:G108" xr:uid="{997C0929-3454-44FA-ACA3-CD8B2D78F733}">
      <formula1>"Ft' In"", Inches, NA, LF, SQ FT"</formula1>
    </dataValidation>
    <dataValidation type="list" allowBlank="1" showInputMessage="1" showErrorMessage="1" sqref="D7:D11 D20:D22 D24:D25 D27:D108" xr:uid="{C34EAEF1-4B71-415D-80F0-8A988C1A1942}">
      <formula1>"Y,N,TBD"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F7AC5381-A13A-46D0-92BB-FC7D53B4CF04}">
          <x14:formula1>
            <xm:f>'Upgrade Summary'!$G$38:$J$38</xm:f>
          </x14:formula1>
          <xm:sqref>E38</xm:sqref>
        </x14:dataValidation>
        <x14:dataValidation type="list" allowBlank="1" showInputMessage="1" showErrorMessage="1" xr:uid="{F35D8EEE-5139-4DDD-B13F-90CE9ACC5B9F}">
          <x14:formula1>
            <xm:f>'Upgrade Summary'!$G$30:$G$33</xm:f>
          </x14:formula1>
          <xm:sqref>E30</xm:sqref>
        </x14:dataValidation>
        <x14:dataValidation type="list" allowBlank="1" showInputMessage="1" showErrorMessage="1" xr:uid="{9D04DFCE-96D5-45D0-8932-D750AA18A2BD}">
          <x14:formula1>
            <xm:f>'Upgrade Summary'!$G$34:$G$35</xm:f>
          </x14:formula1>
          <xm:sqref>E35</xm:sqref>
        </x14:dataValidation>
        <x14:dataValidation type="list" allowBlank="1" showInputMessage="1" showErrorMessage="1" xr:uid="{9C6B4806-1157-4D55-8005-CC2645F7281E}">
          <x14:formula1>
            <xm:f>'Upgrade Summary'!$G$41:$J$41</xm:f>
          </x14:formula1>
          <xm:sqref>E41</xm:sqref>
        </x14:dataValidation>
        <x14:dataValidation type="list" allowBlank="1" showInputMessage="1" showErrorMessage="1" xr:uid="{CFF3D95F-5E21-4EB7-AD52-39AF7401F76D}">
          <x14:formula1>
            <xm:f>'Upgrade Summary'!$H$45:$K$45</xm:f>
          </x14:formula1>
          <xm:sqref>E44</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984E9-89C7-43BF-B078-732BF48A782E}">
  <sheetPr>
    <outlinePr summaryBelow="0"/>
  </sheetPr>
  <dimension ref="A1:N141"/>
  <sheetViews>
    <sheetView topLeftCell="A80" workbookViewId="0">
      <selection activeCell="D38" sqref="D38"/>
    </sheetView>
  </sheetViews>
  <sheetFormatPr defaultRowHeight="14.5" outlineLevelRow="1"/>
  <cols>
    <col min="1" max="1" width="14.26953125" customWidth="1"/>
    <col min="2" max="2" width="42.54296875" customWidth="1"/>
    <col min="3" max="3" width="19.7265625" customWidth="1"/>
    <col min="4" max="4" width="13.453125" customWidth="1"/>
    <col min="5" max="5" width="35.453125" customWidth="1"/>
    <col min="6" max="6" width="16.26953125" customWidth="1"/>
    <col min="7" max="7" width="20.7265625" customWidth="1"/>
    <col min="8" max="8" width="8" customWidth="1"/>
    <col min="9" max="9" width="15" customWidth="1"/>
    <col min="10" max="10" width="18.7265625" customWidth="1"/>
    <col min="11" max="11" width="66.1796875" customWidth="1"/>
    <col min="12" max="12" width="81.7265625" customWidth="1"/>
    <col min="13" max="13" width="29.81640625" customWidth="1"/>
    <col min="14" max="14" width="34" customWidth="1"/>
  </cols>
  <sheetData>
    <row r="1" spans="1:14">
      <c r="B1" s="68" t="s">
        <v>215</v>
      </c>
      <c r="C1" t="s">
        <v>399</v>
      </c>
    </row>
    <row r="2" spans="1:14" ht="30" customHeight="1">
      <c r="B2" s="65" t="s">
        <v>216</v>
      </c>
      <c r="C2" s="65" t="s">
        <v>217</v>
      </c>
    </row>
    <row r="3" spans="1:14" s="3" customFormat="1">
      <c r="A3" s="52" t="s">
        <v>0</v>
      </c>
      <c r="B3" s="52" t="s">
        <v>1</v>
      </c>
      <c r="C3" s="52" t="s">
        <v>2</v>
      </c>
      <c r="D3" s="52" t="s">
        <v>3</v>
      </c>
      <c r="E3" s="52" t="s">
        <v>4</v>
      </c>
      <c r="F3" s="52" t="s">
        <v>5</v>
      </c>
      <c r="G3" s="52" t="s">
        <v>6</v>
      </c>
      <c r="H3" s="52" t="s">
        <v>7</v>
      </c>
      <c r="I3" s="52" t="s">
        <v>8</v>
      </c>
      <c r="J3" s="52" t="s">
        <v>9</v>
      </c>
      <c r="K3" s="52" t="s">
        <v>10</v>
      </c>
      <c r="L3" s="52" t="s">
        <v>11</v>
      </c>
      <c r="M3" s="52" t="s">
        <v>12</v>
      </c>
      <c r="N3" s="52" t="s">
        <v>13</v>
      </c>
    </row>
    <row r="4" spans="1:14" s="3" customFormat="1">
      <c r="A4" s="52"/>
      <c r="B4" s="138" t="s">
        <v>15</v>
      </c>
      <c r="C4" s="53"/>
      <c r="D4" s="53"/>
      <c r="E4" s="53"/>
      <c r="F4" s="53"/>
      <c r="G4" s="53"/>
      <c r="H4" s="53"/>
      <c r="I4" s="67">
        <f>I5</f>
        <v>0</v>
      </c>
      <c r="J4" s="53"/>
      <c r="K4" s="53"/>
      <c r="L4" s="53"/>
      <c r="M4" s="53"/>
      <c r="N4" s="53"/>
    </row>
    <row r="5" spans="1:14" s="3" customFormat="1" ht="26.5" outlineLevel="1">
      <c r="A5" s="52"/>
      <c r="B5" s="54" t="s">
        <v>17</v>
      </c>
      <c r="C5" s="52"/>
      <c r="D5" s="52"/>
      <c r="E5" s="52"/>
      <c r="F5" s="52"/>
      <c r="G5" s="52"/>
      <c r="H5" s="52"/>
      <c r="I5" s="139">
        <v>0</v>
      </c>
      <c r="J5" s="75" t="s">
        <v>18</v>
      </c>
      <c r="K5" s="52"/>
      <c r="L5" s="84" t="s">
        <v>19</v>
      </c>
      <c r="M5" s="52"/>
      <c r="N5" s="52"/>
    </row>
    <row r="6" spans="1:14" s="3" customFormat="1">
      <c r="A6" s="52"/>
      <c r="B6" s="138" t="s">
        <v>21</v>
      </c>
      <c r="C6" s="53"/>
      <c r="D6" s="53"/>
      <c r="E6" s="53"/>
      <c r="F6" s="53"/>
      <c r="G6" s="53"/>
      <c r="H6" s="53"/>
      <c r="I6" s="67">
        <f>SUM(I7:I11)</f>
        <v>0</v>
      </c>
      <c r="J6" s="53"/>
      <c r="K6" s="53"/>
      <c r="L6" s="53"/>
      <c r="M6" s="53"/>
      <c r="N6" s="53"/>
    </row>
    <row r="7" spans="1:14" s="3" customFormat="1" outlineLevel="1">
      <c r="A7" s="52"/>
      <c r="B7" s="54" t="s">
        <v>23</v>
      </c>
      <c r="C7" s="71"/>
      <c r="D7" s="74"/>
      <c r="E7" s="72"/>
      <c r="F7" s="75"/>
      <c r="G7" s="75"/>
      <c r="H7" s="75"/>
      <c r="I7" s="139">
        <v>0</v>
      </c>
      <c r="J7" s="75" t="s">
        <v>24</v>
      </c>
      <c r="K7" s="72"/>
      <c r="L7" s="72"/>
      <c r="M7" s="52"/>
      <c r="N7" s="52"/>
    </row>
    <row r="8" spans="1:14" s="3" customFormat="1" outlineLevel="1">
      <c r="A8" s="52"/>
      <c r="B8" s="57" t="s">
        <v>26</v>
      </c>
      <c r="C8" s="71"/>
      <c r="D8" s="74"/>
      <c r="E8" s="72"/>
      <c r="F8" s="75"/>
      <c r="G8" s="75"/>
      <c r="H8" s="75"/>
      <c r="I8" s="139">
        <v>0</v>
      </c>
      <c r="J8" s="75" t="s">
        <v>18</v>
      </c>
      <c r="K8" s="72"/>
      <c r="L8" s="72"/>
      <c r="M8" s="52"/>
      <c r="N8" s="52"/>
    </row>
    <row r="9" spans="1:14" s="3" customFormat="1" ht="38.5" outlineLevel="1">
      <c r="A9" s="52"/>
      <c r="B9" s="54" t="s">
        <v>28</v>
      </c>
      <c r="C9" s="71" t="s">
        <v>400</v>
      </c>
      <c r="D9" s="74" t="s">
        <v>221</v>
      </c>
      <c r="E9" s="72" t="s">
        <v>401</v>
      </c>
      <c r="F9" s="75"/>
      <c r="G9" s="75"/>
      <c r="H9" s="75"/>
      <c r="I9" s="139">
        <v>0</v>
      </c>
      <c r="J9" s="75" t="s">
        <v>24</v>
      </c>
      <c r="K9" s="72"/>
      <c r="L9" s="72"/>
      <c r="M9" s="52"/>
      <c r="N9" s="52"/>
    </row>
    <row r="10" spans="1:14" s="3" customFormat="1" outlineLevel="1">
      <c r="A10" s="52"/>
      <c r="B10" s="57" t="s">
        <v>26</v>
      </c>
      <c r="C10" s="71"/>
      <c r="D10" s="74"/>
      <c r="E10" s="72"/>
      <c r="F10" s="75"/>
      <c r="G10" s="75"/>
      <c r="H10" s="75"/>
      <c r="I10" s="139">
        <v>0</v>
      </c>
      <c r="J10" s="75" t="s">
        <v>18</v>
      </c>
      <c r="K10" s="72"/>
      <c r="L10" s="72"/>
      <c r="M10" s="52"/>
      <c r="N10" s="52"/>
    </row>
    <row r="11" spans="1:14" s="3" customFormat="1" ht="26" outlineLevel="1">
      <c r="A11" s="52"/>
      <c r="B11" s="54" t="s">
        <v>31</v>
      </c>
      <c r="C11" s="71" t="s">
        <v>219</v>
      </c>
      <c r="D11" s="74" t="s">
        <v>125</v>
      </c>
      <c r="E11" s="72"/>
      <c r="F11" s="75"/>
      <c r="G11" s="75"/>
      <c r="H11" s="75"/>
      <c r="I11" s="140" t="s">
        <v>32</v>
      </c>
      <c r="J11" s="75"/>
      <c r="K11" s="72"/>
      <c r="L11" s="72" t="s">
        <v>402</v>
      </c>
      <c r="M11" s="52"/>
      <c r="N11" s="52"/>
    </row>
    <row r="12" spans="1:14" s="3" customFormat="1">
      <c r="A12" s="52"/>
      <c r="B12" s="138" t="s">
        <v>35</v>
      </c>
      <c r="C12" s="53"/>
      <c r="D12" s="53"/>
      <c r="E12" s="53"/>
      <c r="F12" s="53"/>
      <c r="G12" s="53"/>
      <c r="H12" s="53"/>
      <c r="I12" s="67">
        <f>SUM(I13:I16)</f>
        <v>0</v>
      </c>
      <c r="J12" s="53"/>
      <c r="K12" s="53"/>
      <c r="L12" s="53"/>
      <c r="M12" s="53"/>
      <c r="N12" s="53"/>
    </row>
    <row r="13" spans="1:14" s="3" customFormat="1" ht="26" outlineLevel="1">
      <c r="A13" s="52"/>
      <c r="B13" s="69" t="s">
        <v>37</v>
      </c>
      <c r="C13" s="71"/>
      <c r="D13" s="71"/>
      <c r="E13" s="71"/>
      <c r="F13" s="71"/>
      <c r="G13" s="75"/>
      <c r="H13" s="71"/>
      <c r="I13" s="139">
        <v>0</v>
      </c>
      <c r="J13" s="75" t="s">
        <v>24</v>
      </c>
      <c r="K13" s="52"/>
      <c r="L13" s="84" t="s">
        <v>38</v>
      </c>
      <c r="M13" s="52"/>
      <c r="N13" s="52"/>
    </row>
    <row r="14" spans="1:14" s="3" customFormat="1" outlineLevel="1">
      <c r="A14" s="52"/>
      <c r="B14" s="70" t="s">
        <v>18</v>
      </c>
      <c r="C14" s="71"/>
      <c r="D14" s="71"/>
      <c r="E14" s="71"/>
      <c r="F14" s="71"/>
      <c r="G14" s="75"/>
      <c r="H14" s="71"/>
      <c r="I14" s="139">
        <v>0</v>
      </c>
      <c r="J14" s="75" t="s">
        <v>18</v>
      </c>
      <c r="K14" s="52"/>
      <c r="L14" s="52"/>
      <c r="M14" s="52"/>
      <c r="N14" s="52"/>
    </row>
    <row r="15" spans="1:14" s="3" customFormat="1" outlineLevel="1">
      <c r="A15" s="52"/>
      <c r="B15" s="69" t="s">
        <v>41</v>
      </c>
      <c r="C15" s="71"/>
      <c r="D15" s="71"/>
      <c r="E15" s="52"/>
      <c r="F15" s="52"/>
      <c r="G15" s="75"/>
      <c r="H15" s="52"/>
      <c r="I15" s="139">
        <v>0</v>
      </c>
      <c r="J15" s="75" t="s">
        <v>24</v>
      </c>
      <c r="K15" s="52"/>
      <c r="L15" s="52"/>
      <c r="M15" s="52"/>
      <c r="N15" s="52"/>
    </row>
    <row r="16" spans="1:14" s="3" customFormat="1" outlineLevel="1">
      <c r="A16" s="52"/>
      <c r="B16" s="70" t="s">
        <v>18</v>
      </c>
      <c r="C16" s="71"/>
      <c r="D16" s="71"/>
      <c r="E16" s="52"/>
      <c r="F16" s="52"/>
      <c r="G16" s="75"/>
      <c r="H16" s="52"/>
      <c r="I16" s="139">
        <v>0</v>
      </c>
      <c r="J16" s="75" t="s">
        <v>18</v>
      </c>
      <c r="K16" s="52"/>
      <c r="L16" s="52"/>
      <c r="M16" s="52"/>
      <c r="N16" s="52"/>
    </row>
    <row r="17" spans="1:14" s="3" customFormat="1">
      <c r="A17" s="52"/>
      <c r="B17" s="138" t="s">
        <v>44</v>
      </c>
      <c r="C17" s="141"/>
      <c r="D17" s="141"/>
      <c r="E17" s="53"/>
      <c r="F17" s="53"/>
      <c r="G17" s="142"/>
      <c r="H17" s="53"/>
      <c r="I17" s="67">
        <f>SUM(I18:I19)</f>
        <v>0</v>
      </c>
      <c r="J17" s="53"/>
      <c r="K17" s="53"/>
      <c r="L17" s="53"/>
      <c r="M17" s="53"/>
      <c r="N17" s="53"/>
    </row>
    <row r="18" spans="1:14" s="3" customFormat="1" outlineLevel="1">
      <c r="A18" s="52"/>
      <c r="B18" s="69" t="s">
        <v>45</v>
      </c>
      <c r="C18" s="71"/>
      <c r="D18" s="71"/>
      <c r="E18" s="52"/>
      <c r="F18" s="52"/>
      <c r="G18" s="75"/>
      <c r="H18" s="52"/>
      <c r="I18" s="139">
        <v>0</v>
      </c>
      <c r="J18" s="75" t="s">
        <v>24</v>
      </c>
      <c r="K18" s="52"/>
      <c r="L18" s="52"/>
      <c r="M18" s="52"/>
      <c r="N18" s="52"/>
    </row>
    <row r="19" spans="1:14" s="3" customFormat="1" outlineLevel="1">
      <c r="A19" s="52"/>
      <c r="B19" s="70" t="s">
        <v>18</v>
      </c>
      <c r="C19" s="71"/>
      <c r="D19" s="71"/>
      <c r="E19" s="52"/>
      <c r="F19" s="52"/>
      <c r="G19" s="75"/>
      <c r="H19" s="52"/>
      <c r="I19" s="139">
        <v>0</v>
      </c>
      <c r="J19" s="75" t="s">
        <v>18</v>
      </c>
      <c r="K19" s="52"/>
      <c r="L19" s="52"/>
      <c r="M19" s="52"/>
      <c r="N19" s="52"/>
    </row>
    <row r="20" spans="1:14" s="3" customFormat="1">
      <c r="A20" s="52"/>
      <c r="B20" s="138" t="s">
        <v>46</v>
      </c>
      <c r="C20" s="141"/>
      <c r="D20" s="160"/>
      <c r="E20" s="143"/>
      <c r="F20" s="142"/>
      <c r="G20" s="142"/>
      <c r="H20" s="142"/>
      <c r="I20" s="67">
        <f>SUM(I21:I28)</f>
        <v>0</v>
      </c>
      <c r="J20" s="142"/>
      <c r="K20" s="143"/>
      <c r="L20" s="143"/>
      <c r="M20" s="53"/>
      <c r="N20" s="53"/>
    </row>
    <row r="21" spans="1:14" s="3" customFormat="1" ht="26" outlineLevel="1">
      <c r="A21" s="52"/>
      <c r="B21" s="54" t="s">
        <v>47</v>
      </c>
      <c r="C21" s="81" t="s">
        <v>219</v>
      </c>
      <c r="D21" s="74" t="s">
        <v>221</v>
      </c>
      <c r="E21" s="72" t="s">
        <v>403</v>
      </c>
      <c r="F21" s="144">
        <v>2000</v>
      </c>
      <c r="G21" s="75" t="s">
        <v>223</v>
      </c>
      <c r="H21" s="144">
        <v>1</v>
      </c>
      <c r="I21" s="139">
        <v>0</v>
      </c>
      <c r="J21" s="75" t="s">
        <v>24</v>
      </c>
      <c r="K21" s="72" t="s">
        <v>404</v>
      </c>
      <c r="L21" s="72"/>
      <c r="M21" s="52"/>
      <c r="N21" s="52"/>
    </row>
    <row r="22" spans="1:14" s="3" customFormat="1" outlineLevel="1">
      <c r="A22" s="52"/>
      <c r="B22" s="57" t="s">
        <v>50</v>
      </c>
      <c r="C22" s="71"/>
      <c r="D22" s="74" t="s">
        <v>221</v>
      </c>
      <c r="E22" s="72"/>
      <c r="F22" s="75" t="s">
        <v>218</v>
      </c>
      <c r="G22" s="75"/>
      <c r="H22" s="75"/>
      <c r="I22" s="139">
        <v>0</v>
      </c>
      <c r="J22" s="75" t="s">
        <v>18</v>
      </c>
      <c r="K22" s="72"/>
      <c r="L22" s="72"/>
      <c r="M22" s="52"/>
      <c r="N22" s="52"/>
    </row>
    <row r="23" spans="1:14" s="3" customFormat="1" ht="63.5" outlineLevel="1">
      <c r="A23" s="52"/>
      <c r="B23" s="54" t="s">
        <v>51</v>
      </c>
      <c r="C23" s="81" t="s">
        <v>405</v>
      </c>
      <c r="D23" s="74" t="s">
        <v>221</v>
      </c>
      <c r="E23" s="94" t="s">
        <v>406</v>
      </c>
      <c r="F23" s="144">
        <v>200</v>
      </c>
      <c r="G23" s="75" t="s">
        <v>223</v>
      </c>
      <c r="H23" s="3">
        <v>1</v>
      </c>
      <c r="I23" s="139">
        <v>0</v>
      </c>
      <c r="J23" s="75" t="s">
        <v>24</v>
      </c>
      <c r="K23" s="72" t="s">
        <v>407</v>
      </c>
      <c r="L23" s="72" t="s">
        <v>408</v>
      </c>
      <c r="M23" s="52"/>
      <c r="N23" s="52"/>
    </row>
    <row r="24" spans="1:14" s="3" customFormat="1" outlineLevel="1">
      <c r="A24" s="52"/>
      <c r="B24" s="57" t="s">
        <v>50</v>
      </c>
      <c r="C24" s="71" t="s">
        <v>227</v>
      </c>
      <c r="D24" s="74" t="s">
        <v>221</v>
      </c>
      <c r="E24" s="72" t="s">
        <v>409</v>
      </c>
      <c r="F24" s="75"/>
      <c r="G24" s="75" t="s">
        <v>223</v>
      </c>
      <c r="H24" s="75"/>
      <c r="I24" s="139">
        <v>0</v>
      </c>
      <c r="J24" s="75" t="s">
        <v>18</v>
      </c>
      <c r="M24" s="52"/>
      <c r="N24" s="52"/>
    </row>
    <row r="25" spans="1:14" s="3" customFormat="1" ht="38.5" outlineLevel="1">
      <c r="A25" s="52"/>
      <c r="B25" s="54" t="s">
        <v>54</v>
      </c>
      <c r="C25" s="71" t="s">
        <v>227</v>
      </c>
      <c r="D25" s="74" t="s">
        <v>221</v>
      </c>
      <c r="E25" s="86" t="s">
        <v>410</v>
      </c>
      <c r="F25" s="162"/>
      <c r="G25" s="162" t="s">
        <v>223</v>
      </c>
      <c r="H25" s="162"/>
      <c r="I25" s="88">
        <v>0</v>
      </c>
      <c r="J25" s="87" t="s">
        <v>24</v>
      </c>
      <c r="K25" s="72" t="s">
        <v>411</v>
      </c>
      <c r="L25" s="86"/>
      <c r="M25" s="52"/>
      <c r="N25" s="52"/>
    </row>
    <row r="26" spans="1:14" s="3" customFormat="1" outlineLevel="1">
      <c r="A26" s="52"/>
      <c r="B26" s="57" t="s">
        <v>50</v>
      </c>
      <c r="G26" s="75"/>
      <c r="H26" s="75"/>
      <c r="I26" s="139">
        <v>0</v>
      </c>
      <c r="J26" s="75" t="s">
        <v>18</v>
      </c>
      <c r="K26" s="72"/>
      <c r="L26" s="72"/>
      <c r="M26" s="52"/>
      <c r="N26" s="52"/>
    </row>
    <row r="27" spans="1:14" s="3" customFormat="1" ht="26" outlineLevel="1">
      <c r="A27" s="52"/>
      <c r="B27" s="54" t="s">
        <v>55</v>
      </c>
      <c r="C27" s="71" t="s">
        <v>412</v>
      </c>
      <c r="D27" s="74" t="s">
        <v>228</v>
      </c>
      <c r="E27" s="72" t="s">
        <v>219</v>
      </c>
      <c r="F27" s="75"/>
      <c r="G27" s="75"/>
      <c r="H27" s="75"/>
      <c r="I27" s="139">
        <v>0</v>
      </c>
      <c r="J27" s="75" t="s">
        <v>24</v>
      </c>
      <c r="K27" s="72"/>
      <c r="L27" s="72"/>
      <c r="M27" s="52"/>
      <c r="N27" s="52"/>
    </row>
    <row r="28" spans="1:14" s="3" customFormat="1" outlineLevel="1">
      <c r="A28" s="52"/>
      <c r="B28" s="57" t="s">
        <v>50</v>
      </c>
      <c r="C28" s="71"/>
      <c r="D28" s="74"/>
      <c r="E28" s="72"/>
      <c r="F28" s="75"/>
      <c r="G28" s="75"/>
      <c r="H28" s="75"/>
      <c r="I28" s="139">
        <v>0</v>
      </c>
      <c r="J28" s="75" t="s">
        <v>18</v>
      </c>
      <c r="K28" s="72"/>
      <c r="L28" s="72"/>
      <c r="M28" s="52"/>
      <c r="N28" s="52"/>
    </row>
    <row r="29" spans="1:14">
      <c r="A29" s="145"/>
      <c r="B29" s="55" t="s">
        <v>56</v>
      </c>
      <c r="C29" s="141"/>
      <c r="D29" s="160"/>
      <c r="E29" s="143"/>
      <c r="F29" s="142"/>
      <c r="G29" s="142"/>
      <c r="H29" s="142"/>
      <c r="I29" s="67">
        <f>SUM(I30:I46)</f>
        <v>0</v>
      </c>
      <c r="J29" s="142"/>
      <c r="K29" s="143"/>
      <c r="L29" s="143"/>
      <c r="M29" s="143"/>
      <c r="N29" s="143"/>
    </row>
    <row r="30" spans="1:14" outlineLevel="1">
      <c r="A30" s="146"/>
      <c r="B30" s="54" t="s">
        <v>57</v>
      </c>
      <c r="C30" s="71" t="s">
        <v>307</v>
      </c>
      <c r="D30" s="74" t="s">
        <v>221</v>
      </c>
      <c r="E30" s="94" t="s">
        <v>181</v>
      </c>
      <c r="F30" s="75">
        <v>30</v>
      </c>
      <c r="G30" s="74" t="s">
        <v>234</v>
      </c>
      <c r="H30" s="75">
        <v>1</v>
      </c>
      <c r="I30" s="139">
        <v>0</v>
      </c>
      <c r="J30" s="75" t="s">
        <v>24</v>
      </c>
      <c r="K30" s="72" t="s">
        <v>413</v>
      </c>
      <c r="L30" s="72"/>
      <c r="M30" s="72"/>
      <c r="N30" s="72"/>
    </row>
    <row r="31" spans="1:14" outlineLevel="1">
      <c r="B31" s="57" t="s">
        <v>59</v>
      </c>
      <c r="C31" s="71" t="s">
        <v>414</v>
      </c>
      <c r="D31" s="74" t="s">
        <v>228</v>
      </c>
      <c r="E31" s="72"/>
      <c r="F31" s="144"/>
      <c r="G31" s="74" t="s">
        <v>239</v>
      </c>
      <c r="H31" s="75"/>
      <c r="I31" s="139">
        <v>0</v>
      </c>
      <c r="J31" s="75" t="s">
        <v>24</v>
      </c>
      <c r="K31" s="72"/>
      <c r="L31" s="72"/>
      <c r="M31" s="72"/>
      <c r="N31" s="72"/>
    </row>
    <row r="32" spans="1:14" ht="26" outlineLevel="1">
      <c r="A32" s="56"/>
      <c r="B32" s="57" t="s">
        <v>61</v>
      </c>
      <c r="C32" s="71"/>
      <c r="D32" s="74" t="s">
        <v>221</v>
      </c>
      <c r="E32" s="72" t="s">
        <v>62</v>
      </c>
      <c r="F32" s="75" t="s">
        <v>218</v>
      </c>
      <c r="G32" s="74" t="s">
        <v>242</v>
      </c>
      <c r="H32" s="75">
        <v>2</v>
      </c>
      <c r="I32" s="139">
        <v>0</v>
      </c>
      <c r="J32" s="75" t="s">
        <v>18</v>
      </c>
      <c r="K32" s="72"/>
      <c r="L32" s="72"/>
      <c r="M32" s="72"/>
      <c r="N32" s="72"/>
    </row>
    <row r="33" spans="1:14" outlineLevel="1">
      <c r="A33" s="56"/>
      <c r="B33" s="57" t="s">
        <v>63</v>
      </c>
      <c r="C33" s="71"/>
      <c r="D33" s="74" t="s">
        <v>221</v>
      </c>
      <c r="E33" s="72"/>
      <c r="F33" s="75" t="s">
        <v>218</v>
      </c>
      <c r="G33" s="74" t="s">
        <v>242</v>
      </c>
      <c r="H33" s="75">
        <v>1</v>
      </c>
      <c r="I33" s="139">
        <v>0</v>
      </c>
      <c r="J33" s="75" t="s">
        <v>18</v>
      </c>
      <c r="K33" s="72"/>
      <c r="L33" s="72"/>
      <c r="M33" s="72"/>
      <c r="N33" s="72"/>
    </row>
    <row r="34" spans="1:14" outlineLevel="1">
      <c r="A34" s="56"/>
      <c r="B34" s="57" t="s">
        <v>64</v>
      </c>
      <c r="C34" s="71"/>
      <c r="D34" s="74" t="s">
        <v>221</v>
      </c>
      <c r="E34" s="72" t="s">
        <v>244</v>
      </c>
      <c r="F34" s="75" t="s">
        <v>218</v>
      </c>
      <c r="G34" s="74" t="s">
        <v>242</v>
      </c>
      <c r="H34" s="75"/>
      <c r="I34" s="139"/>
      <c r="J34" s="75" t="s">
        <v>18</v>
      </c>
      <c r="K34" s="72"/>
      <c r="L34" s="72"/>
      <c r="M34" s="72"/>
      <c r="N34" s="72"/>
    </row>
    <row r="35" spans="1:14" outlineLevel="1">
      <c r="A35" s="56"/>
      <c r="B35" s="54" t="s">
        <v>65</v>
      </c>
      <c r="C35" s="71" t="s">
        <v>415</v>
      </c>
      <c r="D35" s="74" t="s">
        <v>228</v>
      </c>
      <c r="E35" s="71" t="s">
        <v>218</v>
      </c>
      <c r="F35" s="71" t="s">
        <v>218</v>
      </c>
      <c r="G35" s="74" t="s">
        <v>239</v>
      </c>
      <c r="H35" s="71" t="s">
        <v>218</v>
      </c>
      <c r="I35" s="139">
        <v>0</v>
      </c>
      <c r="J35" s="75" t="s">
        <v>24</v>
      </c>
      <c r="K35" s="72"/>
      <c r="L35" s="72"/>
      <c r="M35" s="72"/>
      <c r="N35" s="72"/>
    </row>
    <row r="36" spans="1:14" outlineLevel="1">
      <c r="A36" s="56"/>
      <c r="B36" s="57" t="s">
        <v>66</v>
      </c>
      <c r="C36" s="71" t="s">
        <v>218</v>
      </c>
      <c r="D36" s="74" t="s">
        <v>228</v>
      </c>
      <c r="E36" s="71" t="s">
        <v>218</v>
      </c>
      <c r="F36" s="71" t="s">
        <v>218</v>
      </c>
      <c r="G36" s="74"/>
      <c r="H36" s="71" t="s">
        <v>218</v>
      </c>
      <c r="I36" s="139">
        <v>0</v>
      </c>
      <c r="J36" s="75" t="s">
        <v>18</v>
      </c>
      <c r="K36" s="72"/>
      <c r="L36" s="72"/>
      <c r="M36" s="72"/>
      <c r="N36" s="72"/>
    </row>
    <row r="37" spans="1:14" outlineLevel="1">
      <c r="A37" s="56"/>
      <c r="B37" s="57" t="s">
        <v>63</v>
      </c>
      <c r="C37" s="71" t="s">
        <v>218</v>
      </c>
      <c r="D37" s="74" t="s">
        <v>228</v>
      </c>
      <c r="E37" s="71" t="s">
        <v>218</v>
      </c>
      <c r="F37" s="71" t="s">
        <v>218</v>
      </c>
      <c r="G37" s="74"/>
      <c r="H37" s="71" t="s">
        <v>218</v>
      </c>
      <c r="I37" s="139">
        <v>0</v>
      </c>
      <c r="J37" s="75" t="s">
        <v>18</v>
      </c>
      <c r="K37" s="72"/>
      <c r="L37" s="72"/>
      <c r="M37" s="72"/>
      <c r="N37" s="72"/>
    </row>
    <row r="38" spans="1:14" ht="51" outlineLevel="1">
      <c r="A38" s="56"/>
      <c r="B38" s="54" t="s">
        <v>67</v>
      </c>
      <c r="C38" s="71" t="s">
        <v>416</v>
      </c>
      <c r="D38" s="74" t="s">
        <v>221</v>
      </c>
      <c r="E38" s="93" t="s">
        <v>187</v>
      </c>
      <c r="F38" s="75"/>
      <c r="G38" s="74" t="s">
        <v>239</v>
      </c>
      <c r="H38" s="75">
        <v>1</v>
      </c>
      <c r="I38" s="139">
        <v>0</v>
      </c>
      <c r="J38" s="75" t="s">
        <v>24</v>
      </c>
      <c r="K38" s="72" t="s">
        <v>417</v>
      </c>
      <c r="L38" s="72"/>
      <c r="M38" t="s">
        <v>418</v>
      </c>
      <c r="N38" s="72"/>
    </row>
    <row r="39" spans="1:14" ht="15" customHeight="1" outlineLevel="1">
      <c r="A39" s="56"/>
      <c r="B39" s="57" t="s">
        <v>66</v>
      </c>
      <c r="C39" s="71" t="s">
        <v>218</v>
      </c>
      <c r="D39" s="74" t="s">
        <v>228</v>
      </c>
      <c r="E39" s="71" t="s">
        <v>218</v>
      </c>
      <c r="F39" s="75"/>
      <c r="G39" s="74"/>
      <c r="H39" s="75"/>
      <c r="I39" s="139">
        <v>0</v>
      </c>
      <c r="J39" s="75" t="s">
        <v>18</v>
      </c>
      <c r="K39" s="72"/>
      <c r="L39" s="72"/>
      <c r="M39" s="72"/>
      <c r="N39" s="72"/>
    </row>
    <row r="40" spans="1:14" outlineLevel="1">
      <c r="A40" s="56"/>
      <c r="B40" s="57" t="s">
        <v>63</v>
      </c>
      <c r="C40" s="71" t="s">
        <v>218</v>
      </c>
      <c r="D40" s="74" t="s">
        <v>228</v>
      </c>
      <c r="E40" s="71" t="s">
        <v>218</v>
      </c>
      <c r="F40" s="75"/>
      <c r="G40" s="74"/>
      <c r="H40" s="75"/>
      <c r="I40" s="139">
        <v>0</v>
      </c>
      <c r="J40" s="75" t="s">
        <v>18</v>
      </c>
      <c r="K40" s="72"/>
      <c r="L40" s="72"/>
      <c r="M40" s="72"/>
      <c r="N40" s="72"/>
    </row>
    <row r="41" spans="1:14" ht="26" outlineLevel="1">
      <c r="A41" s="56"/>
      <c r="B41" s="54" t="s">
        <v>70</v>
      </c>
      <c r="C41" s="71" t="s">
        <v>416</v>
      </c>
      <c r="D41" s="74" t="s">
        <v>221</v>
      </c>
      <c r="E41" s="93" t="s">
        <v>192</v>
      </c>
      <c r="F41" s="75"/>
      <c r="G41" s="74" t="s">
        <v>239</v>
      </c>
      <c r="H41" s="75">
        <v>1</v>
      </c>
      <c r="I41" s="139">
        <v>0</v>
      </c>
      <c r="J41" s="75" t="s">
        <v>24</v>
      </c>
      <c r="K41" s="72" t="s">
        <v>419</v>
      </c>
      <c r="L41" s="72"/>
      <c r="M41" t="s">
        <v>418</v>
      </c>
      <c r="N41" s="72"/>
    </row>
    <row r="42" spans="1:14" outlineLevel="1">
      <c r="A42" s="56"/>
      <c r="B42" s="57" t="s">
        <v>73</v>
      </c>
      <c r="C42" s="71" t="s">
        <v>218</v>
      </c>
      <c r="D42" s="74" t="s">
        <v>228</v>
      </c>
      <c r="E42" s="72" t="s">
        <v>218</v>
      </c>
      <c r="F42" s="75"/>
      <c r="G42" s="74"/>
      <c r="H42" s="75"/>
      <c r="I42" s="139">
        <v>0</v>
      </c>
      <c r="J42" s="75" t="s">
        <v>18</v>
      </c>
      <c r="K42" s="72"/>
      <c r="L42" s="72"/>
      <c r="M42" s="72"/>
      <c r="N42" s="72"/>
    </row>
    <row r="43" spans="1:14" outlineLevel="1">
      <c r="A43" s="56"/>
      <c r="B43" s="57" t="s">
        <v>63</v>
      </c>
      <c r="C43" s="71" t="s">
        <v>218</v>
      </c>
      <c r="D43" s="74" t="s">
        <v>228</v>
      </c>
      <c r="E43" s="72" t="s">
        <v>218</v>
      </c>
      <c r="F43" s="75"/>
      <c r="G43" s="74"/>
      <c r="H43" s="75"/>
      <c r="I43" s="139">
        <v>0</v>
      </c>
      <c r="J43" s="75" t="s">
        <v>18</v>
      </c>
      <c r="K43" s="72"/>
      <c r="L43" s="72"/>
      <c r="M43" s="72"/>
      <c r="N43" s="72"/>
    </row>
    <row r="44" spans="1:14" ht="63.5" outlineLevel="1">
      <c r="A44" s="56"/>
      <c r="B44" s="54" t="s">
        <v>74</v>
      </c>
      <c r="C44" s="71" t="s">
        <v>420</v>
      </c>
      <c r="D44" s="74" t="s">
        <v>221</v>
      </c>
      <c r="E44" s="72" t="s">
        <v>199</v>
      </c>
      <c r="F44" s="75">
        <v>36</v>
      </c>
      <c r="G44" s="74" t="s">
        <v>234</v>
      </c>
      <c r="H44" s="75">
        <v>2</v>
      </c>
      <c r="I44" s="139">
        <v>0</v>
      </c>
      <c r="J44" s="75" t="s">
        <v>24</v>
      </c>
      <c r="K44" s="72" t="s">
        <v>421</v>
      </c>
      <c r="L44" s="72">
        <v>20.5</v>
      </c>
      <c r="M44" s="72" t="s">
        <v>422</v>
      </c>
      <c r="N44" s="72"/>
    </row>
    <row r="45" spans="1:14" ht="15" customHeight="1" outlineLevel="1">
      <c r="A45" s="56"/>
      <c r="B45" s="147" t="s">
        <v>76</v>
      </c>
      <c r="C45" s="71" t="s">
        <v>370</v>
      </c>
      <c r="D45" s="74" t="s">
        <v>228</v>
      </c>
      <c r="E45" s="72" t="s">
        <v>218</v>
      </c>
      <c r="F45" s="75"/>
      <c r="G45" s="74"/>
      <c r="H45" s="75"/>
      <c r="I45" s="139">
        <v>0</v>
      </c>
      <c r="J45" s="75" t="s">
        <v>18</v>
      </c>
      <c r="K45" s="72"/>
      <c r="L45" s="72"/>
      <c r="M45" s="72"/>
      <c r="N45" s="72"/>
    </row>
    <row r="46" spans="1:14" outlineLevel="1">
      <c r="A46" s="56"/>
      <c r="B46" s="57" t="s">
        <v>63</v>
      </c>
      <c r="C46" s="71"/>
      <c r="D46" s="74" t="s">
        <v>221</v>
      </c>
      <c r="E46" s="72" t="s">
        <v>253</v>
      </c>
      <c r="F46" s="75"/>
      <c r="G46" s="74"/>
      <c r="H46" s="75"/>
      <c r="I46" s="139">
        <v>0</v>
      </c>
      <c r="J46" s="75" t="s">
        <v>18</v>
      </c>
      <c r="K46" s="72"/>
      <c r="L46" s="72"/>
      <c r="M46" s="72"/>
      <c r="N46" s="72"/>
    </row>
    <row r="47" spans="1:14">
      <c r="A47" s="56"/>
      <c r="B47" s="55" t="s">
        <v>77</v>
      </c>
      <c r="C47" s="141"/>
      <c r="D47" s="160"/>
      <c r="E47" s="143"/>
      <c r="F47" s="142"/>
      <c r="G47" s="142"/>
      <c r="H47" s="142"/>
      <c r="I47" s="67">
        <f>SUM(I48:I68)</f>
        <v>0</v>
      </c>
      <c r="J47" s="142"/>
      <c r="K47" s="143"/>
      <c r="L47" s="143"/>
      <c r="M47" s="143"/>
      <c r="N47" s="143"/>
    </row>
    <row r="48" spans="1:14" ht="57.75" customHeight="1" outlineLevel="1">
      <c r="A48" s="56"/>
      <c r="B48" s="54" t="s">
        <v>78</v>
      </c>
      <c r="C48" s="71" t="s">
        <v>423</v>
      </c>
      <c r="D48" s="74" t="s">
        <v>221</v>
      </c>
      <c r="E48" s="72" t="s">
        <v>202</v>
      </c>
      <c r="F48" s="75"/>
      <c r="G48" s="75" t="s">
        <v>242</v>
      </c>
      <c r="H48" s="75">
        <v>1</v>
      </c>
      <c r="I48" s="139">
        <v>0</v>
      </c>
      <c r="J48" s="75" t="s">
        <v>24</v>
      </c>
      <c r="K48" s="148" t="s">
        <v>424</v>
      </c>
      <c r="L48" s="76"/>
      <c r="M48" s="72"/>
      <c r="N48" s="72"/>
    </row>
    <row r="49" spans="1:14" ht="26" outlineLevel="1">
      <c r="A49" s="56"/>
      <c r="B49" s="57" t="s">
        <v>59</v>
      </c>
      <c r="C49" s="71" t="s">
        <v>227</v>
      </c>
      <c r="D49" s="74" t="s">
        <v>221</v>
      </c>
      <c r="E49" s="72" t="s">
        <v>257</v>
      </c>
      <c r="F49" s="75" t="s">
        <v>425</v>
      </c>
      <c r="G49" s="75" t="s">
        <v>239</v>
      </c>
      <c r="H49" s="144"/>
      <c r="I49" s="139">
        <v>0</v>
      </c>
      <c r="J49" s="75" t="s">
        <v>24</v>
      </c>
      <c r="K49" s="148" t="s">
        <v>426</v>
      </c>
      <c r="L49" s="76"/>
      <c r="M49" s="72"/>
      <c r="N49" s="72"/>
    </row>
    <row r="50" spans="1:14" outlineLevel="1">
      <c r="A50" s="56"/>
      <c r="B50" s="57" t="s">
        <v>61</v>
      </c>
      <c r="C50" s="71" t="s">
        <v>260</v>
      </c>
      <c r="D50" s="74" t="s">
        <v>221</v>
      </c>
      <c r="E50" s="72"/>
      <c r="F50" s="75"/>
      <c r="G50" s="75"/>
      <c r="H50" s="75"/>
      <c r="I50" s="139">
        <v>0</v>
      </c>
      <c r="J50" s="75" t="s">
        <v>18</v>
      </c>
      <c r="K50" s="58"/>
      <c r="L50" s="148" t="s">
        <v>62</v>
      </c>
      <c r="M50" s="72"/>
      <c r="N50" s="72"/>
    </row>
    <row r="51" spans="1:14" outlineLevel="1">
      <c r="A51" s="56"/>
      <c r="B51" s="57" t="s">
        <v>63</v>
      </c>
      <c r="C51" s="71"/>
      <c r="D51" s="74" t="s">
        <v>221</v>
      </c>
      <c r="E51" s="72"/>
      <c r="F51" s="75"/>
      <c r="G51" s="75"/>
      <c r="H51" s="75"/>
      <c r="I51" s="139">
        <v>0</v>
      </c>
      <c r="J51" s="75" t="s">
        <v>18</v>
      </c>
      <c r="K51" s="148"/>
      <c r="L51" s="76"/>
      <c r="M51" s="72"/>
      <c r="N51" s="72"/>
    </row>
    <row r="52" spans="1:14" outlineLevel="1">
      <c r="A52" s="56"/>
      <c r="B52" s="57" t="s">
        <v>84</v>
      </c>
      <c r="C52" s="71"/>
      <c r="D52" s="74"/>
      <c r="E52" s="72"/>
      <c r="F52" s="75"/>
      <c r="G52" s="75"/>
      <c r="H52" s="75"/>
      <c r="I52" s="139">
        <v>0</v>
      </c>
      <c r="J52" s="75" t="s">
        <v>18</v>
      </c>
      <c r="K52" s="148"/>
      <c r="L52" s="76"/>
      <c r="M52" s="72"/>
      <c r="N52" s="72"/>
    </row>
    <row r="53" spans="1:14" outlineLevel="1">
      <c r="A53" s="56"/>
      <c r="B53" s="57" t="s">
        <v>64</v>
      </c>
      <c r="C53" s="71"/>
      <c r="D53" s="74"/>
      <c r="E53" s="72"/>
      <c r="F53" s="75"/>
      <c r="G53" s="75"/>
      <c r="H53" s="75"/>
      <c r="I53" s="139"/>
      <c r="J53" s="75" t="s">
        <v>18</v>
      </c>
      <c r="K53" s="148"/>
      <c r="L53" s="76"/>
      <c r="M53" s="72"/>
      <c r="N53" s="72"/>
    </row>
    <row r="54" spans="1:14" ht="57.75" customHeight="1" outlineLevel="1">
      <c r="A54" s="56"/>
      <c r="B54" s="54" t="s">
        <v>85</v>
      </c>
      <c r="C54" s="71" t="s">
        <v>427</v>
      </c>
      <c r="D54" s="74" t="s">
        <v>221</v>
      </c>
      <c r="E54" s="72" t="s">
        <v>202</v>
      </c>
      <c r="F54" s="75"/>
      <c r="G54" s="75" t="s">
        <v>242</v>
      </c>
      <c r="H54" s="75">
        <v>1</v>
      </c>
      <c r="I54" s="139">
        <v>0</v>
      </c>
      <c r="J54" s="75" t="s">
        <v>24</v>
      </c>
      <c r="K54" s="148" t="s">
        <v>428</v>
      </c>
      <c r="L54" s="76"/>
      <c r="M54" s="72"/>
      <c r="N54" s="72"/>
    </row>
    <row r="55" spans="1:14" ht="26" outlineLevel="1">
      <c r="A55" s="56"/>
      <c r="B55" s="57" t="s">
        <v>59</v>
      </c>
      <c r="C55" s="71" t="s">
        <v>227</v>
      </c>
      <c r="D55" s="74" t="s">
        <v>221</v>
      </c>
      <c r="E55" s="72" t="s">
        <v>257</v>
      </c>
      <c r="F55" s="75" t="s">
        <v>425</v>
      </c>
      <c r="G55" s="75" t="s">
        <v>239</v>
      </c>
      <c r="H55">
        <v>1</v>
      </c>
      <c r="I55" s="139">
        <v>0</v>
      </c>
      <c r="J55" s="75" t="s">
        <v>24</v>
      </c>
      <c r="K55" s="148" t="s">
        <v>88</v>
      </c>
      <c r="L55" s="76"/>
      <c r="M55" s="72"/>
      <c r="N55" s="72"/>
    </row>
    <row r="56" spans="1:14" outlineLevel="1">
      <c r="A56" s="56"/>
      <c r="B56" s="57" t="s">
        <v>61</v>
      </c>
      <c r="C56" s="71" t="s">
        <v>260</v>
      </c>
      <c r="D56" s="74" t="s">
        <v>221</v>
      </c>
      <c r="E56" s="72"/>
      <c r="F56" s="75"/>
      <c r="G56" s="75"/>
      <c r="H56" s="75"/>
      <c r="I56" s="139">
        <v>0</v>
      </c>
      <c r="J56" s="75" t="s">
        <v>18</v>
      </c>
      <c r="K56" s="58"/>
      <c r="L56" s="148" t="s">
        <v>62</v>
      </c>
      <c r="M56" s="72"/>
      <c r="N56" s="72"/>
    </row>
    <row r="57" spans="1:14" outlineLevel="1">
      <c r="A57" s="56"/>
      <c r="B57" s="57" t="s">
        <v>63</v>
      </c>
      <c r="C57" s="71"/>
      <c r="D57" s="74" t="s">
        <v>221</v>
      </c>
      <c r="E57" s="72"/>
      <c r="F57" s="75"/>
      <c r="G57" s="75"/>
      <c r="H57" s="75"/>
      <c r="I57" s="139">
        <v>0</v>
      </c>
      <c r="J57" s="75" t="s">
        <v>18</v>
      </c>
      <c r="K57" s="148"/>
      <c r="L57" s="76"/>
      <c r="M57" s="72"/>
      <c r="N57" s="72"/>
    </row>
    <row r="58" spans="1:14" outlineLevel="1">
      <c r="A58" s="56"/>
      <c r="B58" s="57" t="s">
        <v>84</v>
      </c>
      <c r="C58" s="71"/>
      <c r="D58" s="74"/>
      <c r="E58" s="72"/>
      <c r="F58" s="75"/>
      <c r="G58" s="75"/>
      <c r="H58" s="75"/>
      <c r="I58" s="139">
        <v>0</v>
      </c>
      <c r="J58" s="75" t="s">
        <v>18</v>
      </c>
      <c r="K58" s="148"/>
      <c r="L58" s="76"/>
      <c r="M58" s="72"/>
      <c r="N58" s="72"/>
    </row>
    <row r="59" spans="1:14" outlineLevel="1">
      <c r="A59" s="56"/>
      <c r="B59" s="57" t="s">
        <v>64</v>
      </c>
      <c r="C59" s="71"/>
      <c r="D59" s="74"/>
      <c r="E59" s="72"/>
      <c r="F59" s="75"/>
      <c r="G59" s="75"/>
      <c r="H59" s="75"/>
      <c r="I59" s="139"/>
      <c r="J59" s="75" t="s">
        <v>18</v>
      </c>
      <c r="K59" s="148"/>
      <c r="L59" s="76"/>
      <c r="M59" s="72"/>
      <c r="N59" s="72"/>
    </row>
    <row r="60" spans="1:14" ht="26" outlineLevel="1">
      <c r="A60" s="56"/>
      <c r="B60" s="54" t="s">
        <v>89</v>
      </c>
      <c r="C60" s="71">
        <v>3</v>
      </c>
      <c r="D60" s="74" t="s">
        <v>221</v>
      </c>
      <c r="E60" s="72" t="s">
        <v>263</v>
      </c>
      <c r="F60" s="75" t="s">
        <v>242</v>
      </c>
      <c r="G60" s="75" t="s">
        <v>242</v>
      </c>
      <c r="H60" s="75">
        <v>2</v>
      </c>
      <c r="I60" s="139">
        <v>0</v>
      </c>
      <c r="J60" s="75" t="s">
        <v>24</v>
      </c>
      <c r="K60" s="72" t="s">
        <v>429</v>
      </c>
      <c r="L60" s="72" t="s">
        <v>430</v>
      </c>
      <c r="M60" s="72"/>
      <c r="N60" s="72"/>
    </row>
    <row r="61" spans="1:14" outlineLevel="1">
      <c r="A61" s="56"/>
      <c r="B61" s="57" t="s">
        <v>90</v>
      </c>
      <c r="C61" s="149"/>
      <c r="D61" s="74" t="s">
        <v>228</v>
      </c>
      <c r="E61" s="72"/>
      <c r="F61" s="75"/>
      <c r="G61" s="75"/>
      <c r="H61" s="75"/>
      <c r="I61" s="139">
        <v>0</v>
      </c>
      <c r="J61" s="75"/>
      <c r="K61" s="72"/>
      <c r="L61" s="72"/>
      <c r="M61" s="72"/>
      <c r="N61" s="72"/>
    </row>
    <row r="62" spans="1:14" outlineLevel="1">
      <c r="A62" s="56"/>
      <c r="B62" s="57" t="s">
        <v>91</v>
      </c>
      <c r="C62" s="71"/>
      <c r="D62" s="74" t="s">
        <v>221</v>
      </c>
      <c r="E62" s="72"/>
      <c r="F62" s="75"/>
      <c r="G62" s="75"/>
      <c r="H62" s="75"/>
      <c r="I62" s="139">
        <v>0</v>
      </c>
      <c r="J62" s="75" t="s">
        <v>18</v>
      </c>
      <c r="K62" s="72"/>
      <c r="L62" s="72"/>
      <c r="M62" s="72"/>
      <c r="N62" s="72"/>
    </row>
    <row r="63" spans="1:14" outlineLevel="1">
      <c r="A63" s="56"/>
      <c r="B63" s="54" t="s">
        <v>92</v>
      </c>
      <c r="C63" s="71">
        <v>1.2</v>
      </c>
      <c r="D63" s="74" t="s">
        <v>228</v>
      </c>
      <c r="E63" s="72"/>
      <c r="F63" s="75" t="s">
        <v>242</v>
      </c>
      <c r="G63" s="75" t="s">
        <v>242</v>
      </c>
      <c r="H63" s="75"/>
      <c r="I63" s="139">
        <v>0</v>
      </c>
      <c r="J63" s="75" t="s">
        <v>24</v>
      </c>
      <c r="K63" s="58"/>
      <c r="L63" s="146"/>
      <c r="M63" s="72"/>
      <c r="N63" s="72"/>
    </row>
    <row r="64" spans="1:14" outlineLevel="1">
      <c r="A64" s="56"/>
      <c r="B64" s="57" t="s">
        <v>91</v>
      </c>
      <c r="C64" s="71"/>
      <c r="D64" s="74"/>
      <c r="E64" s="72"/>
      <c r="F64" s="75"/>
      <c r="G64" s="75"/>
      <c r="H64" s="75"/>
      <c r="I64" s="139">
        <v>0</v>
      </c>
      <c r="J64" s="75" t="s">
        <v>18</v>
      </c>
      <c r="K64" s="146"/>
      <c r="L64" s="72"/>
      <c r="M64" s="72"/>
      <c r="N64" s="72"/>
    </row>
    <row r="65" spans="1:14" outlineLevel="1">
      <c r="A65" s="56"/>
      <c r="B65" s="54" t="s">
        <v>93</v>
      </c>
      <c r="C65" s="71">
        <v>1.5</v>
      </c>
      <c r="D65" s="74" t="s">
        <v>228</v>
      </c>
      <c r="E65" s="72"/>
      <c r="F65" s="75" t="s">
        <v>242</v>
      </c>
      <c r="G65" s="75" t="s">
        <v>242</v>
      </c>
      <c r="H65" s="75"/>
      <c r="I65" s="139">
        <v>0</v>
      </c>
      <c r="J65" s="75" t="s">
        <v>24</v>
      </c>
      <c r="K65" s="72"/>
      <c r="L65" s="72"/>
      <c r="M65" s="72"/>
      <c r="N65" s="72"/>
    </row>
    <row r="66" spans="1:14" outlineLevel="1">
      <c r="A66" s="56"/>
      <c r="B66" s="57" t="s">
        <v>91</v>
      </c>
      <c r="C66" s="71"/>
      <c r="D66" s="74"/>
      <c r="E66" s="72"/>
      <c r="F66" s="75"/>
      <c r="G66" s="75"/>
      <c r="H66" s="75"/>
      <c r="I66" s="139">
        <v>0</v>
      </c>
      <c r="J66" s="75" t="s">
        <v>18</v>
      </c>
      <c r="K66" s="72"/>
      <c r="L66" s="72"/>
      <c r="M66" s="72"/>
      <c r="N66" s="72"/>
    </row>
    <row r="67" spans="1:14" outlineLevel="1">
      <c r="A67" s="56"/>
      <c r="B67" s="54" t="s">
        <v>94</v>
      </c>
      <c r="C67" s="71">
        <v>1.28</v>
      </c>
      <c r="D67" s="74" t="s">
        <v>228</v>
      </c>
      <c r="E67" s="72"/>
      <c r="F67" s="75"/>
      <c r="G67" s="75" t="s">
        <v>234</v>
      </c>
      <c r="H67" s="75"/>
      <c r="I67" s="139">
        <v>0</v>
      </c>
      <c r="J67" s="75" t="s">
        <v>24</v>
      </c>
      <c r="K67" s="72"/>
      <c r="L67" s="72"/>
      <c r="M67" s="72"/>
      <c r="N67" s="72"/>
    </row>
    <row r="68" spans="1:14" outlineLevel="1">
      <c r="A68" s="56"/>
      <c r="B68" s="57" t="s">
        <v>91</v>
      </c>
      <c r="C68" s="71"/>
      <c r="D68" s="74"/>
      <c r="E68" s="72"/>
      <c r="F68" s="75"/>
      <c r="G68" s="75"/>
      <c r="H68" s="75"/>
      <c r="I68" s="139">
        <v>0</v>
      </c>
      <c r="J68" s="75" t="s">
        <v>18</v>
      </c>
      <c r="K68" s="72"/>
      <c r="L68" s="72"/>
      <c r="M68" s="72"/>
      <c r="N68" s="72"/>
    </row>
    <row r="69" spans="1:14">
      <c r="A69" s="56"/>
      <c r="B69" s="55" t="s">
        <v>95</v>
      </c>
      <c r="C69" s="141"/>
      <c r="D69" s="160"/>
      <c r="E69" s="143"/>
      <c r="F69" s="142"/>
      <c r="G69" s="142"/>
      <c r="H69" s="142"/>
      <c r="I69" s="67">
        <f>SUM(I70:I93)</f>
        <v>0</v>
      </c>
      <c r="J69" s="142"/>
      <c r="K69" s="143"/>
      <c r="L69" s="143"/>
      <c r="M69" s="143"/>
      <c r="N69" s="143"/>
    </row>
    <row r="70" spans="1:14" ht="65.25" customHeight="1" outlineLevel="1">
      <c r="A70" s="56"/>
      <c r="B70" s="54" t="s">
        <v>96</v>
      </c>
      <c r="C70" s="71" t="s">
        <v>431</v>
      </c>
      <c r="D70" s="74" t="s">
        <v>221</v>
      </c>
      <c r="E70" s="72" t="s">
        <v>321</v>
      </c>
      <c r="F70" s="75"/>
      <c r="G70" s="75" t="s">
        <v>242</v>
      </c>
      <c r="H70" s="75">
        <v>1</v>
      </c>
      <c r="I70" s="139">
        <v>0</v>
      </c>
      <c r="J70" s="75" t="s">
        <v>24</v>
      </c>
      <c r="K70" s="77" t="s">
        <v>432</v>
      </c>
      <c r="L70" s="72"/>
      <c r="M70" s="72"/>
      <c r="N70" s="72"/>
    </row>
    <row r="71" spans="1:14" outlineLevel="1">
      <c r="A71" s="56"/>
      <c r="B71" s="57" t="s">
        <v>101</v>
      </c>
      <c r="C71" s="71"/>
      <c r="D71" s="74" t="s">
        <v>221</v>
      </c>
      <c r="E71" s="72"/>
      <c r="F71" s="75"/>
      <c r="G71" s="75"/>
      <c r="H71" s="75"/>
      <c r="I71" s="139">
        <v>0</v>
      </c>
      <c r="J71" s="75" t="s">
        <v>18</v>
      </c>
      <c r="K71" s="72"/>
      <c r="L71" s="72"/>
      <c r="M71" s="72"/>
      <c r="N71" s="72"/>
    </row>
    <row r="72" spans="1:14" outlineLevel="1">
      <c r="A72" s="56"/>
      <c r="B72" s="57" t="s">
        <v>102</v>
      </c>
      <c r="C72" s="71"/>
      <c r="D72" s="74"/>
      <c r="E72" s="72" t="s">
        <v>380</v>
      </c>
      <c r="F72" s="75" t="s">
        <v>242</v>
      </c>
      <c r="G72" s="75"/>
      <c r="H72" s="75"/>
      <c r="I72" s="139">
        <v>0</v>
      </c>
      <c r="J72" s="75" t="s">
        <v>18</v>
      </c>
      <c r="K72" s="72"/>
      <c r="L72" s="72"/>
      <c r="M72" s="72"/>
      <c r="N72" s="72"/>
    </row>
    <row r="73" spans="1:14" outlineLevel="1">
      <c r="A73" s="56"/>
      <c r="B73" s="57" t="s">
        <v>63</v>
      </c>
      <c r="C73" s="71"/>
      <c r="D73" s="74"/>
      <c r="E73" s="72" t="s">
        <v>272</v>
      </c>
      <c r="F73" s="75"/>
      <c r="G73" s="75"/>
      <c r="H73" s="75"/>
      <c r="I73" s="139">
        <v>0</v>
      </c>
      <c r="J73" s="75" t="s">
        <v>18</v>
      </c>
      <c r="K73" s="72"/>
      <c r="L73" s="72"/>
      <c r="M73" s="72"/>
      <c r="N73" s="72"/>
    </row>
    <row r="74" spans="1:14" ht="76" outlineLevel="1">
      <c r="A74" s="56"/>
      <c r="B74" s="54" t="s">
        <v>103</v>
      </c>
      <c r="C74" s="71" t="s">
        <v>433</v>
      </c>
      <c r="D74" s="74" t="s">
        <v>221</v>
      </c>
      <c r="E74" s="72" t="s">
        <v>321</v>
      </c>
      <c r="F74" s="75"/>
      <c r="G74" s="75"/>
      <c r="H74" s="75">
        <v>1</v>
      </c>
      <c r="I74" s="139">
        <v>0</v>
      </c>
      <c r="J74" s="75" t="s">
        <v>24</v>
      </c>
      <c r="K74" s="77" t="s">
        <v>432</v>
      </c>
      <c r="L74" s="72"/>
      <c r="M74" s="72"/>
      <c r="N74" s="72"/>
    </row>
    <row r="75" spans="1:14" outlineLevel="1">
      <c r="A75" s="56"/>
      <c r="B75" s="57" t="s">
        <v>106</v>
      </c>
      <c r="C75" s="71"/>
      <c r="D75" s="74" t="s">
        <v>221</v>
      </c>
      <c r="E75" s="72" t="s">
        <v>218</v>
      </c>
      <c r="F75" s="75"/>
      <c r="G75" s="75"/>
      <c r="H75" s="75"/>
      <c r="I75" s="139">
        <v>0</v>
      </c>
      <c r="J75" s="75" t="s">
        <v>18</v>
      </c>
      <c r="K75" s="72"/>
      <c r="L75" s="72"/>
      <c r="M75" s="72"/>
      <c r="N75" s="72"/>
    </row>
    <row r="76" spans="1:14" outlineLevel="1">
      <c r="A76" s="56"/>
      <c r="B76" s="57" t="s">
        <v>102</v>
      </c>
      <c r="C76" s="71"/>
      <c r="D76" s="74" t="s">
        <v>221</v>
      </c>
      <c r="E76" s="72" t="s">
        <v>218</v>
      </c>
      <c r="F76" s="75"/>
      <c r="G76" s="75"/>
      <c r="H76" s="75"/>
      <c r="I76" s="139">
        <v>0</v>
      </c>
      <c r="J76" s="75" t="s">
        <v>18</v>
      </c>
      <c r="K76" s="72"/>
      <c r="L76" s="72"/>
      <c r="M76" s="72"/>
      <c r="N76" s="72"/>
    </row>
    <row r="77" spans="1:14" outlineLevel="1">
      <c r="A77" s="56"/>
      <c r="B77" s="57" t="s">
        <v>63</v>
      </c>
      <c r="C77" s="71"/>
      <c r="D77" s="74" t="s">
        <v>221</v>
      </c>
      <c r="E77" s="72" t="s">
        <v>218</v>
      </c>
      <c r="F77" s="75"/>
      <c r="G77" s="75"/>
      <c r="H77" s="75"/>
      <c r="I77" s="139">
        <v>0</v>
      </c>
      <c r="J77" s="75" t="s">
        <v>18</v>
      </c>
      <c r="K77" s="72"/>
      <c r="L77" s="72"/>
      <c r="M77" s="72"/>
      <c r="N77" s="72"/>
    </row>
    <row r="78" spans="1:14" ht="26" outlineLevel="1">
      <c r="A78" s="56"/>
      <c r="B78" s="54" t="s">
        <v>434</v>
      </c>
      <c r="C78" s="71" t="s">
        <v>326</v>
      </c>
      <c r="D78" s="74" t="s">
        <v>221</v>
      </c>
      <c r="E78" s="98" t="s">
        <v>435</v>
      </c>
      <c r="F78" s="75"/>
      <c r="G78" s="75" t="s">
        <v>275</v>
      </c>
      <c r="H78" s="75" t="s">
        <v>125</v>
      </c>
      <c r="I78" s="139">
        <v>0</v>
      </c>
      <c r="J78" s="75" t="s">
        <v>24</v>
      </c>
      <c r="K78" s="72" t="s">
        <v>436</v>
      </c>
      <c r="L78" s="72" t="s">
        <v>437</v>
      </c>
      <c r="M78" s="72"/>
      <c r="N78" s="72"/>
    </row>
    <row r="79" spans="1:14" outlineLevel="1">
      <c r="A79" s="56"/>
      <c r="B79" s="57" t="s">
        <v>26</v>
      </c>
      <c r="C79" s="71"/>
      <c r="D79" s="74" t="s">
        <v>221</v>
      </c>
      <c r="E79" s="72"/>
      <c r="F79" s="75"/>
      <c r="G79" s="75"/>
      <c r="H79" s="75"/>
      <c r="I79" s="139">
        <v>0</v>
      </c>
      <c r="J79" s="75" t="s">
        <v>18</v>
      </c>
      <c r="K79" s="72"/>
      <c r="L79" s="72"/>
      <c r="M79" s="72"/>
      <c r="N79" s="72"/>
    </row>
    <row r="80" spans="1:14" outlineLevel="1">
      <c r="A80" s="56"/>
      <c r="B80" s="57" t="s">
        <v>63</v>
      </c>
      <c r="C80" s="71"/>
      <c r="D80" s="74" t="s">
        <v>221</v>
      </c>
      <c r="E80" s="72"/>
      <c r="F80" s="75"/>
      <c r="G80" s="75"/>
      <c r="H80" s="75"/>
      <c r="I80" s="139">
        <v>0</v>
      </c>
      <c r="J80" s="75" t="s">
        <v>18</v>
      </c>
      <c r="K80" s="72"/>
      <c r="L80" s="72"/>
      <c r="M80" s="72"/>
      <c r="N80" s="72"/>
    </row>
    <row r="81" spans="1:14" ht="38.5" outlineLevel="1">
      <c r="A81" s="56"/>
      <c r="B81" s="54" t="s">
        <v>438</v>
      </c>
      <c r="C81" s="71" t="s">
        <v>326</v>
      </c>
      <c r="D81" s="74" t="s">
        <v>221</v>
      </c>
      <c r="E81" s="98" t="s">
        <v>435</v>
      </c>
      <c r="F81" s="75"/>
      <c r="G81" s="75" t="s">
        <v>275</v>
      </c>
      <c r="H81" s="75" t="s">
        <v>125</v>
      </c>
      <c r="I81" s="139">
        <v>0</v>
      </c>
      <c r="J81" s="75" t="s">
        <v>24</v>
      </c>
      <c r="K81" s="72" t="s">
        <v>439</v>
      </c>
      <c r="L81" s="86" t="s">
        <v>437</v>
      </c>
      <c r="M81" s="72"/>
      <c r="N81" s="72"/>
    </row>
    <row r="82" spans="1:14" outlineLevel="1">
      <c r="A82" s="56"/>
      <c r="B82" s="57" t="s">
        <v>26</v>
      </c>
      <c r="C82" s="71"/>
      <c r="D82" s="74" t="s">
        <v>221</v>
      </c>
      <c r="E82" s="72"/>
      <c r="F82" s="75"/>
      <c r="G82" s="75"/>
      <c r="H82" s="75"/>
      <c r="I82" s="139">
        <v>0</v>
      </c>
      <c r="J82" s="75" t="s">
        <v>18</v>
      </c>
      <c r="K82" s="72"/>
      <c r="L82" s="72"/>
      <c r="M82" s="72"/>
      <c r="N82" s="72"/>
    </row>
    <row r="83" spans="1:14" outlineLevel="1">
      <c r="A83" s="56"/>
      <c r="B83" s="57" t="s">
        <v>63</v>
      </c>
      <c r="C83" s="71"/>
      <c r="D83" s="74" t="s">
        <v>221</v>
      </c>
      <c r="E83" s="72"/>
      <c r="F83" s="75"/>
      <c r="G83" s="75"/>
      <c r="H83" s="75"/>
      <c r="I83" s="139">
        <v>0</v>
      </c>
      <c r="J83" s="75" t="s">
        <v>18</v>
      </c>
      <c r="K83" s="72"/>
      <c r="L83" s="72"/>
      <c r="M83" s="72"/>
      <c r="N83" s="72"/>
    </row>
    <row r="84" spans="1:14" outlineLevel="1">
      <c r="A84" s="56"/>
      <c r="B84" s="54" t="s">
        <v>109</v>
      </c>
      <c r="C84" s="71" t="s">
        <v>218</v>
      </c>
      <c r="D84" s="74" t="s">
        <v>221</v>
      </c>
      <c r="E84" s="72" t="s">
        <v>329</v>
      </c>
      <c r="F84" s="75"/>
      <c r="G84" s="75" t="s">
        <v>242</v>
      </c>
      <c r="H84" s="75"/>
      <c r="I84" s="139">
        <v>0</v>
      </c>
      <c r="J84" s="75" t="s">
        <v>24</v>
      </c>
      <c r="K84" s="72" t="s">
        <v>110</v>
      </c>
      <c r="L84" s="72"/>
      <c r="M84" s="72"/>
      <c r="N84" s="72"/>
    </row>
    <row r="85" spans="1:14" outlineLevel="1">
      <c r="A85" s="56"/>
      <c r="B85" s="57" t="s">
        <v>26</v>
      </c>
      <c r="C85" s="71" t="s">
        <v>218</v>
      </c>
      <c r="D85" s="74"/>
      <c r="E85" s="72"/>
      <c r="F85" s="75"/>
      <c r="G85" s="75"/>
      <c r="H85" s="75"/>
      <c r="I85" s="139">
        <v>0</v>
      </c>
      <c r="J85" s="75" t="s">
        <v>18</v>
      </c>
      <c r="K85" s="72"/>
      <c r="L85" s="72"/>
      <c r="M85" s="72"/>
      <c r="N85" s="72"/>
    </row>
    <row r="86" spans="1:14" outlineLevel="1">
      <c r="A86" s="56"/>
      <c r="B86" s="57" t="s">
        <v>63</v>
      </c>
      <c r="C86" s="71" t="s">
        <v>218</v>
      </c>
      <c r="D86" s="74"/>
      <c r="E86" s="72"/>
      <c r="F86" s="75"/>
      <c r="G86" s="75"/>
      <c r="H86" s="75"/>
      <c r="I86" s="139">
        <v>0</v>
      </c>
      <c r="J86" s="75" t="s">
        <v>18</v>
      </c>
      <c r="K86" s="72"/>
      <c r="L86" s="72"/>
      <c r="M86" s="72"/>
      <c r="N86" s="72"/>
    </row>
    <row r="87" spans="1:14" ht="51" outlineLevel="1">
      <c r="A87" s="56"/>
      <c r="B87" s="54" t="s">
        <v>111</v>
      </c>
      <c r="C87" s="71" t="s">
        <v>385</v>
      </c>
      <c r="D87" s="74" t="s">
        <v>221</v>
      </c>
      <c r="E87" s="72" t="s">
        <v>277</v>
      </c>
      <c r="F87" s="75"/>
      <c r="G87" s="75" t="s">
        <v>242</v>
      </c>
      <c r="H87" s="75">
        <v>2</v>
      </c>
      <c r="I87" s="139">
        <v>0</v>
      </c>
      <c r="J87" s="75" t="s">
        <v>24</v>
      </c>
      <c r="K87" s="72" t="s">
        <v>112</v>
      </c>
      <c r="L87" s="72"/>
      <c r="M87" s="72"/>
      <c r="N87" s="72"/>
    </row>
    <row r="88" spans="1:14" outlineLevel="1">
      <c r="A88" s="56"/>
      <c r="B88" s="57" t="s">
        <v>113</v>
      </c>
      <c r="C88" s="71"/>
      <c r="D88" s="74"/>
      <c r="E88" s="72"/>
      <c r="F88" s="75"/>
      <c r="G88" s="75"/>
      <c r="H88" s="75"/>
      <c r="I88" s="139">
        <v>0</v>
      </c>
      <c r="J88" s="75" t="s">
        <v>18</v>
      </c>
      <c r="K88" s="72"/>
      <c r="L88" s="72"/>
      <c r="M88" s="72"/>
      <c r="N88" s="72"/>
    </row>
    <row r="89" spans="1:14" outlineLevel="1">
      <c r="A89" s="56"/>
      <c r="B89" s="57" t="s">
        <v>114</v>
      </c>
      <c r="C89" s="71"/>
      <c r="D89" s="74"/>
      <c r="E89" s="72"/>
      <c r="F89" s="75"/>
      <c r="G89" s="75"/>
      <c r="H89" s="75"/>
      <c r="I89" s="139">
        <v>0</v>
      </c>
      <c r="J89" s="75" t="s">
        <v>18</v>
      </c>
      <c r="K89" s="72"/>
      <c r="L89" s="72"/>
      <c r="M89" s="72"/>
      <c r="N89" s="72"/>
    </row>
    <row r="90" spans="1:14" outlineLevel="1">
      <c r="A90" s="56"/>
      <c r="B90" s="57" t="s">
        <v>115</v>
      </c>
      <c r="C90" s="71"/>
      <c r="D90" s="74" t="s">
        <v>125</v>
      </c>
      <c r="E90" s="72"/>
      <c r="F90" s="75"/>
      <c r="G90" s="75"/>
      <c r="H90" s="75"/>
      <c r="I90" s="139">
        <v>0</v>
      </c>
      <c r="J90" s="75" t="s">
        <v>18</v>
      </c>
      <c r="K90" s="72"/>
      <c r="L90" s="72"/>
      <c r="M90" s="72"/>
      <c r="N90" s="72"/>
    </row>
    <row r="91" spans="1:14" ht="88.5" outlineLevel="1">
      <c r="A91" s="56"/>
      <c r="B91" s="54" t="s">
        <v>116</v>
      </c>
      <c r="C91" s="71" t="s">
        <v>440</v>
      </c>
      <c r="D91" s="74" t="s">
        <v>221</v>
      </c>
      <c r="E91" s="72" t="s">
        <v>441</v>
      </c>
      <c r="F91" s="75">
        <v>30</v>
      </c>
      <c r="G91" s="75" t="s">
        <v>242</v>
      </c>
      <c r="H91" s="75">
        <v>2</v>
      </c>
      <c r="I91" s="139">
        <v>0</v>
      </c>
      <c r="J91" s="75" t="s">
        <v>24</v>
      </c>
      <c r="K91" s="146" t="s">
        <v>442</v>
      </c>
      <c r="L91" s="72"/>
      <c r="M91" s="72"/>
      <c r="N91" s="72"/>
    </row>
    <row r="92" spans="1:14" outlineLevel="1">
      <c r="A92" s="56"/>
      <c r="B92" s="57" t="s">
        <v>26</v>
      </c>
      <c r="C92" s="71"/>
      <c r="D92" s="74"/>
      <c r="E92" s="72"/>
      <c r="F92" s="75"/>
      <c r="G92" s="75"/>
      <c r="H92" s="75"/>
      <c r="I92" s="139">
        <v>0</v>
      </c>
      <c r="J92" s="75" t="s">
        <v>18</v>
      </c>
      <c r="K92" s="146"/>
      <c r="L92" s="72"/>
      <c r="M92" s="72"/>
      <c r="N92" s="72"/>
    </row>
    <row r="93" spans="1:14" outlineLevel="1">
      <c r="A93" s="56"/>
      <c r="B93" s="57" t="s">
        <v>115</v>
      </c>
      <c r="C93" s="71"/>
      <c r="D93" s="74"/>
      <c r="E93" s="72"/>
      <c r="F93" s="75"/>
      <c r="G93" s="75"/>
      <c r="H93" s="75"/>
      <c r="I93" s="139">
        <v>0</v>
      </c>
      <c r="J93" s="75" t="s">
        <v>18</v>
      </c>
      <c r="K93" s="146"/>
      <c r="L93" s="72"/>
      <c r="M93" s="72"/>
      <c r="N93" s="72"/>
    </row>
    <row r="94" spans="1:14">
      <c r="A94" s="56"/>
      <c r="B94" s="55" t="s">
        <v>118</v>
      </c>
      <c r="C94" s="141"/>
      <c r="D94" s="160"/>
      <c r="E94" s="143"/>
      <c r="F94" s="142"/>
      <c r="G94" s="142"/>
      <c r="H94" s="142"/>
      <c r="I94" s="67">
        <f>SUM(I95:I105)</f>
        <v>0</v>
      </c>
      <c r="J94" s="142"/>
      <c r="K94" s="143"/>
      <c r="L94" s="143"/>
      <c r="M94" s="143"/>
      <c r="N94" s="143"/>
    </row>
    <row r="95" spans="1:14" outlineLevel="1">
      <c r="A95" s="56"/>
      <c r="B95" s="54" t="s">
        <v>119</v>
      </c>
      <c r="C95" s="71"/>
      <c r="D95" s="74" t="s">
        <v>228</v>
      </c>
      <c r="E95" s="72"/>
      <c r="F95" s="75"/>
      <c r="G95" s="75" t="s">
        <v>275</v>
      </c>
      <c r="H95" s="75"/>
      <c r="I95" s="139">
        <v>0</v>
      </c>
      <c r="J95" s="75" t="s">
        <v>24</v>
      </c>
      <c r="K95" s="72"/>
      <c r="L95" s="72"/>
      <c r="M95" s="72"/>
      <c r="N95" s="72"/>
    </row>
    <row r="96" spans="1:14" outlineLevel="1">
      <c r="A96" s="56"/>
      <c r="B96" s="57" t="s">
        <v>26</v>
      </c>
      <c r="C96" s="71"/>
      <c r="D96" s="74"/>
      <c r="E96" s="72"/>
      <c r="F96" s="75"/>
      <c r="G96" s="75"/>
      <c r="H96" s="75"/>
      <c r="I96" s="139">
        <v>0</v>
      </c>
      <c r="J96" s="75" t="s">
        <v>18</v>
      </c>
      <c r="K96" s="72"/>
      <c r="L96" s="72"/>
      <c r="M96" s="72"/>
      <c r="N96" s="72"/>
    </row>
    <row r="97" spans="1:14" ht="38.5" outlineLevel="1">
      <c r="A97" s="56"/>
      <c r="B97" s="54" t="s">
        <v>122</v>
      </c>
      <c r="C97" s="71" t="s">
        <v>443</v>
      </c>
      <c r="D97" s="74" t="s">
        <v>125</v>
      </c>
      <c r="E97" s="72" t="s">
        <v>444</v>
      </c>
      <c r="F97" s="75"/>
      <c r="G97" s="75" t="s">
        <v>234</v>
      </c>
      <c r="H97" s="75">
        <v>2</v>
      </c>
      <c r="I97" s="140" t="s">
        <v>32</v>
      </c>
      <c r="J97" s="75" t="s">
        <v>24</v>
      </c>
      <c r="K97" s="72" t="s">
        <v>445</v>
      </c>
      <c r="L97" s="72" t="s">
        <v>446</v>
      </c>
      <c r="M97" s="72"/>
      <c r="N97" s="72"/>
    </row>
    <row r="98" spans="1:14" outlineLevel="1">
      <c r="A98" s="56"/>
      <c r="B98" s="57" t="s">
        <v>126</v>
      </c>
      <c r="C98" s="71"/>
      <c r="D98" s="74"/>
      <c r="E98" s="72"/>
      <c r="F98" s="75"/>
      <c r="G98" s="75"/>
      <c r="H98" s="75"/>
      <c r="I98" s="140"/>
      <c r="J98" s="75" t="s">
        <v>18</v>
      </c>
      <c r="K98" s="72"/>
      <c r="L98" s="72"/>
      <c r="M98" s="72"/>
      <c r="N98" s="72"/>
    </row>
    <row r="99" spans="1:14" outlineLevel="1">
      <c r="A99" s="56"/>
      <c r="B99" s="54" t="s">
        <v>127</v>
      </c>
      <c r="C99" s="71"/>
      <c r="D99" s="74" t="s">
        <v>221</v>
      </c>
      <c r="E99" s="72"/>
      <c r="F99" s="75"/>
      <c r="G99" s="75" t="s">
        <v>234</v>
      </c>
      <c r="H99" s="75">
        <v>1</v>
      </c>
      <c r="I99" s="140" t="s">
        <v>32</v>
      </c>
      <c r="J99" s="75" t="s">
        <v>24</v>
      </c>
      <c r="K99" s="72"/>
      <c r="L99" s="72"/>
      <c r="M99" s="72"/>
      <c r="N99" s="72"/>
    </row>
    <row r="100" spans="1:14" ht="88.5" outlineLevel="1">
      <c r="A100" s="56"/>
      <c r="B100" s="57" t="s">
        <v>129</v>
      </c>
      <c r="C100" s="71" t="s">
        <v>447</v>
      </c>
      <c r="D100" s="74" t="s">
        <v>221</v>
      </c>
      <c r="E100" s="72" t="s">
        <v>448</v>
      </c>
      <c r="F100" s="75"/>
      <c r="G100" s="75" t="s">
        <v>234</v>
      </c>
      <c r="H100" s="75">
        <v>1</v>
      </c>
      <c r="I100" s="140" t="s">
        <v>32</v>
      </c>
      <c r="J100" s="75" t="s">
        <v>18</v>
      </c>
      <c r="K100" s="72"/>
      <c r="L100" s="72"/>
      <c r="M100" s="72"/>
      <c r="N100" s="72"/>
    </row>
    <row r="101" spans="1:14" ht="51" outlineLevel="1">
      <c r="A101" s="56"/>
      <c r="B101" s="54" t="s">
        <v>130</v>
      </c>
      <c r="C101" s="71" t="s">
        <v>449</v>
      </c>
      <c r="D101" s="74" t="s">
        <v>221</v>
      </c>
      <c r="E101" s="72" t="s">
        <v>450</v>
      </c>
      <c r="F101" s="75" t="s">
        <v>242</v>
      </c>
      <c r="G101" s="75" t="s">
        <v>242</v>
      </c>
      <c r="H101" s="75">
        <v>14</v>
      </c>
      <c r="I101" s="139">
        <v>0</v>
      </c>
      <c r="J101" s="75" t="s">
        <v>24</v>
      </c>
      <c r="K101" s="72" t="s">
        <v>451</v>
      </c>
      <c r="L101" s="72" t="s">
        <v>452</v>
      </c>
      <c r="M101" s="72"/>
      <c r="N101" s="72"/>
    </row>
    <row r="102" spans="1:14" outlineLevel="1">
      <c r="A102" s="56"/>
      <c r="B102" s="57" t="s">
        <v>26</v>
      </c>
      <c r="C102" s="71"/>
      <c r="D102" s="74"/>
      <c r="E102" s="72"/>
      <c r="F102" s="75"/>
      <c r="G102" s="75"/>
      <c r="H102" s="75"/>
      <c r="I102" s="139">
        <v>0</v>
      </c>
      <c r="J102" s="75" t="s">
        <v>18</v>
      </c>
      <c r="K102" s="72"/>
      <c r="L102" s="72"/>
      <c r="M102" s="72"/>
      <c r="N102" s="72"/>
    </row>
    <row r="103" spans="1:14" ht="26" outlineLevel="1">
      <c r="A103" s="56"/>
      <c r="B103" s="57" t="s">
        <v>63</v>
      </c>
      <c r="C103" s="71"/>
      <c r="D103" s="74"/>
      <c r="E103" s="72" t="s">
        <v>453</v>
      </c>
      <c r="F103" s="75"/>
      <c r="G103" s="75"/>
      <c r="H103" s="75"/>
      <c r="I103" s="139">
        <v>0</v>
      </c>
      <c r="J103" s="75" t="s">
        <v>18</v>
      </c>
      <c r="K103" s="72"/>
      <c r="L103" s="72"/>
      <c r="M103" s="72"/>
      <c r="N103" s="72"/>
    </row>
    <row r="104" spans="1:14" outlineLevel="1">
      <c r="A104" s="56"/>
      <c r="B104" s="54" t="s">
        <v>131</v>
      </c>
      <c r="C104" s="71" t="s">
        <v>218</v>
      </c>
      <c r="D104" s="74"/>
      <c r="E104" s="72"/>
      <c r="F104" s="75"/>
      <c r="G104" s="75"/>
      <c r="H104" s="75"/>
      <c r="I104" s="139">
        <v>0</v>
      </c>
      <c r="J104" s="75"/>
      <c r="K104" s="72"/>
      <c r="L104" s="72"/>
      <c r="M104" s="72"/>
      <c r="N104" s="72"/>
    </row>
    <row r="105" spans="1:14" outlineLevel="1">
      <c r="A105" s="56"/>
      <c r="B105" s="57" t="s">
        <v>132</v>
      </c>
      <c r="C105" s="71" t="s">
        <v>218</v>
      </c>
      <c r="D105" s="74"/>
      <c r="E105" s="72"/>
      <c r="F105" s="75"/>
      <c r="G105" s="75"/>
      <c r="H105" s="75"/>
      <c r="I105" s="139">
        <v>0</v>
      </c>
      <c r="J105" s="75"/>
      <c r="K105" s="72"/>
      <c r="L105" s="72"/>
      <c r="M105" s="72"/>
      <c r="N105" s="72"/>
    </row>
    <row r="106" spans="1:14" outlineLevel="1">
      <c r="A106" s="56"/>
      <c r="B106" s="138" t="s">
        <v>133</v>
      </c>
      <c r="C106" s="141"/>
      <c r="D106" s="160"/>
      <c r="E106" s="143"/>
      <c r="F106" s="142"/>
      <c r="G106" s="142"/>
      <c r="H106" s="142"/>
      <c r="I106" s="67">
        <f>SUM(I107:I108)</f>
        <v>0</v>
      </c>
      <c r="J106" s="142"/>
      <c r="K106" s="143"/>
      <c r="L106" s="143"/>
      <c r="M106" s="143"/>
      <c r="N106" s="143"/>
    </row>
    <row r="107" spans="1:14" outlineLevel="1">
      <c r="A107" s="56"/>
      <c r="B107" s="54" t="s">
        <v>134</v>
      </c>
      <c r="C107" s="71" t="s">
        <v>218</v>
      </c>
      <c r="D107" s="74"/>
      <c r="E107" s="72" t="s">
        <v>454</v>
      </c>
      <c r="F107" s="75"/>
      <c r="G107" s="75"/>
      <c r="H107" s="75"/>
      <c r="I107" s="140" t="s">
        <v>32</v>
      </c>
      <c r="J107" s="75"/>
      <c r="K107" s="72" t="s">
        <v>135</v>
      </c>
      <c r="L107" s="72"/>
      <c r="M107" s="72"/>
      <c r="N107" s="72"/>
    </row>
    <row r="108" spans="1:14" outlineLevel="1">
      <c r="A108" s="56"/>
      <c r="B108" s="57" t="s">
        <v>136</v>
      </c>
      <c r="C108" s="71" t="s">
        <v>218</v>
      </c>
      <c r="D108" s="74" t="s">
        <v>228</v>
      </c>
      <c r="E108" s="146"/>
      <c r="F108" s="75"/>
      <c r="G108" s="75"/>
      <c r="H108" s="75"/>
      <c r="I108" s="140" t="s">
        <v>137</v>
      </c>
      <c r="J108" s="75"/>
      <c r="K108" s="72"/>
      <c r="L108" s="146"/>
      <c r="M108" s="72"/>
      <c r="N108" s="72"/>
    </row>
    <row r="109" spans="1:14">
      <c r="A109" s="56"/>
      <c r="B109" s="138" t="s">
        <v>139</v>
      </c>
      <c r="C109" s="141"/>
      <c r="D109" s="160"/>
      <c r="E109" s="143"/>
      <c r="F109" s="142"/>
      <c r="G109" s="142"/>
      <c r="H109" s="142"/>
      <c r="I109" s="67">
        <f>-SUM(I110)</f>
        <v>0</v>
      </c>
      <c r="J109" s="142"/>
      <c r="K109" s="143"/>
      <c r="L109" s="143"/>
      <c r="M109" s="143"/>
      <c r="N109" s="143"/>
    </row>
    <row r="110" spans="1:14" ht="26" outlineLevel="1">
      <c r="A110" s="56"/>
      <c r="B110" s="54" t="s">
        <v>140</v>
      </c>
      <c r="C110" s="71" t="s">
        <v>455</v>
      </c>
      <c r="D110" s="74" t="s">
        <v>125</v>
      </c>
      <c r="E110" s="72" t="s">
        <v>456</v>
      </c>
      <c r="F110" s="75"/>
      <c r="G110" s="75"/>
      <c r="H110" s="75"/>
      <c r="I110" s="139">
        <v>0</v>
      </c>
      <c r="J110" s="75"/>
      <c r="K110" s="150" t="s">
        <v>457</v>
      </c>
      <c r="L110" s="91" t="s">
        <v>141</v>
      </c>
      <c r="M110" s="72"/>
      <c r="N110" s="72"/>
    </row>
    <row r="111" spans="1:14" ht="26" outlineLevel="1">
      <c r="A111" s="125"/>
      <c r="B111" s="54" t="s">
        <v>458</v>
      </c>
      <c r="C111" s="71" t="s">
        <v>459</v>
      </c>
      <c r="D111" s="74" t="s">
        <v>125</v>
      </c>
      <c r="E111" s="72" t="s">
        <v>460</v>
      </c>
      <c r="F111" s="75"/>
      <c r="G111" s="75"/>
      <c r="H111" s="75"/>
      <c r="I111" s="139">
        <v>0</v>
      </c>
      <c r="J111" s="75"/>
      <c r="K111" s="150" t="s">
        <v>457</v>
      </c>
      <c r="L111" s="91" t="s">
        <v>141</v>
      </c>
      <c r="M111" s="164"/>
      <c r="N111" s="164"/>
    </row>
    <row r="112" spans="1:14" ht="15" thickBot="1">
      <c r="A112" s="1"/>
      <c r="B112" s="151"/>
      <c r="C112" s="152"/>
      <c r="D112" s="153"/>
      <c r="E112" s="154"/>
      <c r="F112" s="155"/>
      <c r="G112" s="155"/>
      <c r="H112" s="155"/>
      <c r="I112" s="155"/>
      <c r="J112" s="155"/>
      <c r="K112" s="154"/>
      <c r="L112" s="154"/>
      <c r="M112" s="154"/>
      <c r="N112" s="154"/>
    </row>
    <row r="113" spans="1:14" ht="15" thickBot="1">
      <c r="A113" s="1"/>
      <c r="B113" s="66"/>
      <c r="C113" s="152"/>
      <c r="D113" s="153"/>
      <c r="E113" s="154"/>
      <c r="F113" s="155"/>
      <c r="G113" s="4" t="s">
        <v>142</v>
      </c>
      <c r="H113" s="5"/>
      <c r="I113" s="6">
        <f>SUM(I20+I29+I47+I69+I94+I106+I109)</f>
        <v>0</v>
      </c>
      <c r="J113" s="155"/>
      <c r="K113" s="154"/>
      <c r="L113" s="154"/>
      <c r="M113" s="154"/>
      <c r="N113" s="154"/>
    </row>
    <row r="114" spans="1:14">
      <c r="A114" s="1"/>
      <c r="B114" s="66"/>
      <c r="C114" s="152"/>
      <c r="D114" s="153"/>
      <c r="E114" s="154"/>
      <c r="F114" s="155"/>
      <c r="G114" s="155"/>
      <c r="H114" s="155"/>
      <c r="I114" s="155"/>
      <c r="J114" s="155"/>
      <c r="K114" s="154"/>
      <c r="L114" s="154"/>
      <c r="M114" s="154"/>
      <c r="N114" s="154"/>
    </row>
    <row r="115" spans="1:14">
      <c r="A115" s="1"/>
      <c r="B115" s="66"/>
      <c r="C115" s="152"/>
      <c r="D115" s="153"/>
      <c r="E115" s="154"/>
      <c r="F115" s="155"/>
      <c r="G115" s="155"/>
      <c r="H115" s="155"/>
      <c r="I115" s="155"/>
      <c r="J115" s="155"/>
      <c r="K115" s="154"/>
      <c r="L115" s="154"/>
      <c r="M115" s="154"/>
      <c r="N115" s="154"/>
    </row>
    <row r="116" spans="1:14">
      <c r="A116" s="1"/>
      <c r="C116" s="152"/>
      <c r="D116" s="153"/>
      <c r="E116" s="154"/>
      <c r="F116" s="155"/>
      <c r="G116" s="155"/>
      <c r="H116" s="155"/>
      <c r="I116" s="155"/>
      <c r="J116" s="155"/>
      <c r="K116" s="154"/>
      <c r="L116" s="154"/>
      <c r="M116" s="154"/>
      <c r="N116" s="154"/>
    </row>
    <row r="117" spans="1:14">
      <c r="A117" s="1"/>
      <c r="B117" s="151"/>
      <c r="C117" s="152"/>
      <c r="D117" s="153"/>
      <c r="E117" s="154"/>
      <c r="F117" s="155"/>
      <c r="G117" s="155"/>
      <c r="H117" s="155"/>
      <c r="I117" s="155"/>
      <c r="J117" s="155"/>
      <c r="K117" s="154"/>
      <c r="L117" s="154"/>
      <c r="M117" s="154"/>
      <c r="N117" s="154"/>
    </row>
    <row r="118" spans="1:14">
      <c r="A118" s="1"/>
      <c r="B118" s="151"/>
      <c r="C118" s="152"/>
      <c r="D118" s="153"/>
      <c r="E118" s="154"/>
      <c r="F118" s="155"/>
      <c r="G118" s="155"/>
      <c r="H118" s="155"/>
      <c r="I118" s="155"/>
      <c r="J118" s="155"/>
      <c r="K118" s="154"/>
      <c r="L118" s="154"/>
      <c r="M118" s="154"/>
      <c r="N118" s="154"/>
    </row>
    <row r="119" spans="1:14">
      <c r="A119" s="1"/>
      <c r="B119" s="151"/>
      <c r="C119" s="152"/>
      <c r="D119" s="153"/>
      <c r="E119" s="154"/>
      <c r="F119" s="155"/>
      <c r="G119" s="155"/>
      <c r="H119" s="155"/>
      <c r="I119" s="155"/>
      <c r="J119" s="155"/>
      <c r="K119" s="154"/>
      <c r="L119" s="154"/>
      <c r="M119" s="154"/>
      <c r="N119" s="154"/>
    </row>
    <row r="120" spans="1:14">
      <c r="A120" s="1"/>
      <c r="B120" s="151"/>
      <c r="C120" s="152"/>
      <c r="D120" s="153"/>
      <c r="E120" s="154"/>
      <c r="F120" s="155"/>
      <c r="G120" s="155"/>
      <c r="H120" s="155"/>
      <c r="I120" s="155"/>
      <c r="J120" s="155"/>
      <c r="K120" s="154"/>
      <c r="L120" s="154"/>
      <c r="M120" s="154"/>
      <c r="N120" s="154"/>
    </row>
    <row r="121" spans="1:14">
      <c r="A121" s="1"/>
      <c r="B121" s="151"/>
      <c r="C121" s="152"/>
      <c r="D121" s="153"/>
      <c r="E121" s="154"/>
      <c r="F121" s="155"/>
      <c r="G121" s="155"/>
      <c r="H121" s="155"/>
      <c r="I121" s="155"/>
      <c r="J121" s="155"/>
      <c r="K121" s="154"/>
      <c r="L121" s="154"/>
      <c r="M121" s="154"/>
      <c r="N121" s="154"/>
    </row>
    <row r="122" spans="1:14">
      <c r="A122" s="1"/>
      <c r="B122" s="151"/>
      <c r="C122" s="152"/>
      <c r="D122" s="153"/>
      <c r="E122" s="154"/>
      <c r="F122" s="155"/>
      <c r="G122" s="155"/>
      <c r="H122" s="155"/>
      <c r="I122" s="155"/>
      <c r="J122" s="155"/>
      <c r="K122" s="154"/>
      <c r="L122" s="154"/>
      <c r="M122" s="154"/>
      <c r="N122" s="154"/>
    </row>
    <row r="123" spans="1:14">
      <c r="A123" s="1"/>
      <c r="B123" s="151"/>
      <c r="C123" s="152"/>
      <c r="D123" s="153"/>
      <c r="E123" s="154"/>
      <c r="F123" s="155"/>
      <c r="G123" s="155"/>
      <c r="H123" s="155"/>
      <c r="I123" s="155"/>
      <c r="J123" s="155"/>
      <c r="K123" s="154"/>
      <c r="L123" s="154"/>
      <c r="M123" s="154"/>
      <c r="N123" s="154"/>
    </row>
    <row r="124" spans="1:14">
      <c r="A124" s="1"/>
      <c r="B124" s="151"/>
      <c r="C124" s="152"/>
      <c r="D124" s="153"/>
      <c r="E124" s="154"/>
      <c r="F124" s="155"/>
      <c r="G124" s="155"/>
      <c r="H124" s="155"/>
      <c r="I124" s="155"/>
      <c r="J124" s="155"/>
      <c r="K124" s="154"/>
      <c r="L124" s="154"/>
      <c r="M124" s="154"/>
      <c r="N124" s="154"/>
    </row>
    <row r="125" spans="1:14">
      <c r="A125" s="1"/>
      <c r="B125" s="151"/>
      <c r="C125" s="152"/>
      <c r="D125" s="153"/>
      <c r="E125" s="154"/>
      <c r="F125" s="155"/>
      <c r="G125" s="155"/>
      <c r="H125" s="155"/>
      <c r="I125" s="155"/>
      <c r="J125" s="155"/>
      <c r="K125" s="154"/>
      <c r="L125" s="154"/>
      <c r="M125" s="154"/>
      <c r="N125" s="154"/>
    </row>
    <row r="126" spans="1:14">
      <c r="A126" s="1"/>
      <c r="B126" s="151"/>
      <c r="C126" s="152"/>
      <c r="D126" s="153"/>
      <c r="E126" s="154"/>
      <c r="F126" s="155"/>
      <c r="G126" s="155"/>
      <c r="H126" s="155"/>
      <c r="I126" s="155"/>
      <c r="J126" s="155"/>
      <c r="K126" s="154"/>
      <c r="L126" s="154"/>
      <c r="M126" s="154"/>
      <c r="N126" s="154"/>
    </row>
    <row r="127" spans="1:14">
      <c r="A127" s="1"/>
      <c r="B127" s="151"/>
      <c r="C127" s="152"/>
      <c r="D127" s="153"/>
      <c r="E127" s="154"/>
      <c r="F127" s="155"/>
      <c r="G127" s="155"/>
      <c r="H127" s="155"/>
      <c r="I127" s="155"/>
      <c r="J127" s="155"/>
      <c r="K127" s="154"/>
      <c r="L127" s="154"/>
      <c r="M127" s="154"/>
      <c r="N127" s="154"/>
    </row>
    <row r="128" spans="1:14">
      <c r="A128" s="1"/>
      <c r="B128" s="151"/>
      <c r="C128" s="152"/>
      <c r="D128" s="153"/>
      <c r="E128" s="154"/>
      <c r="F128" s="155"/>
      <c r="G128" s="155"/>
      <c r="H128" s="155"/>
      <c r="I128" s="155"/>
      <c r="J128" s="155"/>
      <c r="K128" s="154"/>
      <c r="L128" s="154"/>
      <c r="M128" s="154"/>
      <c r="N128" s="154"/>
    </row>
    <row r="129" spans="1:14">
      <c r="A129" s="1"/>
      <c r="B129" s="151"/>
      <c r="C129" s="152"/>
      <c r="D129" s="153"/>
      <c r="E129" s="154"/>
      <c r="F129" s="155"/>
      <c r="G129" s="155"/>
      <c r="H129" s="155"/>
      <c r="I129" s="155"/>
      <c r="J129" s="155"/>
      <c r="K129" s="154"/>
      <c r="L129" s="154"/>
      <c r="M129" s="154"/>
      <c r="N129" s="154"/>
    </row>
    <row r="130" spans="1:14">
      <c r="A130" s="1"/>
      <c r="B130" s="151"/>
      <c r="C130" s="152"/>
      <c r="D130" s="153"/>
      <c r="E130" s="154"/>
      <c r="F130" s="155"/>
      <c r="G130" s="155"/>
      <c r="H130" s="155"/>
      <c r="I130" s="155"/>
      <c r="J130" s="155"/>
      <c r="K130" s="154"/>
      <c r="L130" s="154"/>
      <c r="M130" s="154"/>
      <c r="N130" s="154"/>
    </row>
    <row r="131" spans="1:14">
      <c r="A131" s="1"/>
      <c r="B131" s="151"/>
      <c r="C131" s="152"/>
      <c r="D131" s="153"/>
      <c r="E131" s="154"/>
      <c r="F131" s="155"/>
      <c r="G131" s="155"/>
      <c r="H131" s="155"/>
      <c r="I131" s="155"/>
      <c r="J131" s="155"/>
      <c r="K131" s="154"/>
      <c r="L131" s="154"/>
      <c r="M131" s="154"/>
      <c r="N131" s="154"/>
    </row>
    <row r="132" spans="1:14">
      <c r="A132" s="1"/>
      <c r="B132" s="151"/>
      <c r="C132" s="152"/>
      <c r="D132" s="153"/>
      <c r="E132" s="154"/>
      <c r="F132" s="155"/>
      <c r="G132" s="155"/>
      <c r="H132" s="155"/>
      <c r="I132" s="155"/>
      <c r="J132" s="155"/>
      <c r="K132" s="154"/>
      <c r="L132" s="154"/>
      <c r="M132" s="154"/>
      <c r="N132" s="154"/>
    </row>
    <row r="133" spans="1:14">
      <c r="A133" s="1"/>
      <c r="B133" s="151"/>
      <c r="C133" s="152"/>
      <c r="D133" s="153"/>
      <c r="E133" s="154"/>
      <c r="F133" s="155"/>
      <c r="G133" s="155"/>
      <c r="H133" s="155"/>
      <c r="I133" s="155"/>
      <c r="J133" s="155"/>
      <c r="K133" s="154"/>
      <c r="L133" s="154"/>
      <c r="M133" s="154"/>
      <c r="N133" s="154"/>
    </row>
    <row r="134" spans="1:14">
      <c r="A134" s="1"/>
      <c r="B134" s="151"/>
      <c r="C134" s="152"/>
      <c r="D134" s="153"/>
      <c r="E134" s="154"/>
      <c r="F134" s="155"/>
      <c r="G134" s="155"/>
      <c r="H134" s="155"/>
      <c r="I134" s="155"/>
      <c r="J134" s="155"/>
      <c r="K134" s="154"/>
      <c r="L134" s="154"/>
      <c r="M134" s="154"/>
      <c r="N134" s="154"/>
    </row>
    <row r="135" spans="1:14">
      <c r="A135" s="1"/>
      <c r="B135" s="151"/>
      <c r="C135" s="152"/>
      <c r="D135" s="153"/>
      <c r="E135" s="154"/>
      <c r="F135" s="155"/>
      <c r="G135" s="155"/>
      <c r="H135" s="155"/>
      <c r="I135" s="155"/>
      <c r="J135" s="155"/>
      <c r="K135" s="154"/>
      <c r="L135" s="154"/>
      <c r="M135" s="154"/>
      <c r="N135" s="154"/>
    </row>
    <row r="136" spans="1:14">
      <c r="A136" s="1"/>
      <c r="B136" s="151"/>
      <c r="C136" s="152"/>
      <c r="D136" s="153"/>
      <c r="E136" s="154"/>
      <c r="F136" s="155"/>
      <c r="G136" s="155"/>
      <c r="H136" s="155"/>
      <c r="I136" s="155"/>
      <c r="J136" s="155"/>
      <c r="K136" s="154"/>
      <c r="L136" s="154"/>
      <c r="M136" s="154"/>
      <c r="N136" s="154"/>
    </row>
    <row r="137" spans="1:14">
      <c r="A137" s="1"/>
      <c r="B137" s="151"/>
      <c r="C137" s="152"/>
      <c r="D137" s="153"/>
      <c r="E137" s="154"/>
      <c r="F137" s="155"/>
      <c r="G137" s="155"/>
      <c r="H137" s="155"/>
      <c r="I137" s="155"/>
      <c r="J137" s="155"/>
      <c r="K137" s="154"/>
      <c r="L137" s="154"/>
      <c r="M137" s="154"/>
      <c r="N137" s="154"/>
    </row>
    <row r="138" spans="1:14">
      <c r="A138" s="1"/>
      <c r="B138" s="151"/>
      <c r="C138" s="152"/>
      <c r="D138" s="153"/>
      <c r="E138" s="154"/>
      <c r="F138" s="155"/>
      <c r="G138" s="155"/>
      <c r="H138" s="155"/>
      <c r="I138" s="155"/>
      <c r="J138" s="155"/>
      <c r="K138" s="154"/>
      <c r="L138" s="154"/>
      <c r="M138" s="154"/>
      <c r="N138" s="154"/>
    </row>
    <row r="139" spans="1:14">
      <c r="A139" s="1"/>
      <c r="B139" s="151"/>
      <c r="C139" s="152"/>
      <c r="D139" s="153"/>
      <c r="E139" s="154"/>
      <c r="F139" s="155"/>
      <c r="G139" s="155"/>
      <c r="H139" s="155"/>
      <c r="I139" s="155"/>
      <c r="J139" s="155"/>
      <c r="K139" s="154"/>
      <c r="L139" s="154"/>
      <c r="M139" s="154"/>
      <c r="N139" s="154"/>
    </row>
    <row r="140" spans="1:14">
      <c r="A140" s="1"/>
      <c r="B140" s="151"/>
      <c r="C140" s="152"/>
      <c r="D140" s="153"/>
      <c r="E140" s="154"/>
      <c r="F140" s="155"/>
      <c r="G140" s="155"/>
      <c r="H140" s="155"/>
      <c r="I140" s="155"/>
      <c r="J140" s="155"/>
      <c r="K140" s="154"/>
      <c r="L140" s="154"/>
      <c r="M140" s="154"/>
      <c r="N140" s="154"/>
    </row>
    <row r="141" spans="1:14">
      <c r="A141" s="1"/>
      <c r="B141" s="151"/>
      <c r="C141" s="152"/>
      <c r="D141" s="153"/>
      <c r="E141" s="154"/>
      <c r="F141" s="155"/>
      <c r="G141" s="155"/>
      <c r="H141" s="155"/>
      <c r="I141" s="155"/>
      <c r="J141" s="155"/>
      <c r="K141" s="154"/>
      <c r="L141" s="154"/>
      <c r="M141" s="154"/>
      <c r="N141" s="154"/>
    </row>
  </sheetData>
  <autoFilter ref="A3:M110" xr:uid="{00000000-0009-0000-0000-000002000000}"/>
  <dataValidations count="3">
    <dataValidation type="list" allowBlank="1" showInputMessage="1" showErrorMessage="1" sqref="J1:J1048576" xr:uid="{0D9D0D20-CD83-4940-A805-6BFEC7439F20}">
      <formula1>"Materials, Labor"</formula1>
    </dataValidation>
    <dataValidation type="list" allowBlank="1" showInputMessage="1" showErrorMessage="1" sqref="G7:G11 G20:G111" xr:uid="{0E2E09D1-EBE9-45D7-AF22-68AB6B8BE0C8}">
      <formula1>"Ft' In"", Inches, NA, LF, SQ FT"</formula1>
    </dataValidation>
    <dataValidation type="list" allowBlank="1" showInputMessage="1" showErrorMessage="1" sqref="D7:D11 D20:D25 D27:D111" xr:uid="{519B5471-8925-497C-94EC-F37022DC79DB}">
      <formula1>"Y,N,TBD"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E9A0C58-E5FE-4CB0-B3FE-C255BCD9DDB7}">
          <x14:formula1>
            <xm:f>'Upgrade Summary'!$G$30:$G$33</xm:f>
          </x14:formula1>
          <xm:sqref>E30</xm:sqref>
        </x14:dataValidation>
        <x14:dataValidation type="list" allowBlank="1" showInputMessage="1" showErrorMessage="1" xr:uid="{9C60E34F-9C38-4E24-93FB-7549DFD86F66}">
          <x14:formula1>
            <xm:f>'Upgrade Summary'!$G$38:$J$38</xm:f>
          </x14:formula1>
          <xm:sqref>E38</xm:sqref>
        </x14:dataValidation>
        <x14:dataValidation type="list" allowBlank="1" showInputMessage="1" showErrorMessage="1" xr:uid="{0BC8426F-F53B-4806-9824-FCA118243BC4}">
          <x14:formula1>
            <xm:f>'Upgrade Summary'!$H$45:$K$45</xm:f>
          </x14:formula1>
          <xm:sqref>E44</xm:sqref>
        </x14:dataValidation>
        <x14:dataValidation type="list" allowBlank="1" showInputMessage="1" showErrorMessage="1" xr:uid="{C92B51D0-B460-442A-BF84-1ABB13A00BDA}">
          <x14:formula1>
            <xm:f>'Upgrade Summary'!$G$41:$J$41</xm:f>
          </x14:formula1>
          <xm:sqref>E41</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23512-C764-4AFB-801B-B0F330CA9D7E}">
  <sheetPr>
    <outlinePr summaryBelow="0"/>
    <pageSetUpPr fitToPage="1"/>
  </sheetPr>
  <dimension ref="A1:N140"/>
  <sheetViews>
    <sheetView topLeftCell="A23" workbookViewId="0">
      <selection activeCell="L41" sqref="L41"/>
    </sheetView>
  </sheetViews>
  <sheetFormatPr defaultRowHeight="14.5" outlineLevelRow="1"/>
  <cols>
    <col min="1" max="1" width="14.26953125" customWidth="1"/>
    <col min="2" max="2" width="42.54296875" customWidth="1"/>
    <col min="3" max="3" width="19.7265625" customWidth="1"/>
    <col min="4" max="4" width="13.453125" customWidth="1"/>
    <col min="5" max="5" width="32.7265625" customWidth="1"/>
    <col min="6" max="6" width="16.26953125" customWidth="1"/>
    <col min="7" max="7" width="11.453125" customWidth="1"/>
    <col min="8" max="8" width="8" customWidth="1"/>
    <col min="9" max="9" width="15" hidden="1" customWidth="1"/>
    <col min="10" max="10" width="18.7265625" hidden="1" customWidth="1"/>
    <col min="11" max="11" width="30.54296875" customWidth="1"/>
    <col min="12" max="12" width="28" customWidth="1"/>
    <col min="13" max="13" width="29.81640625" customWidth="1"/>
    <col min="14" max="14" width="34" customWidth="1"/>
  </cols>
  <sheetData>
    <row r="1" spans="1:14">
      <c r="B1" s="68" t="s">
        <v>215</v>
      </c>
      <c r="C1" t="s">
        <v>461</v>
      </c>
    </row>
    <row r="2" spans="1:14" ht="30" customHeight="1">
      <c r="B2" s="65" t="s">
        <v>216</v>
      </c>
      <c r="C2" s="65" t="s">
        <v>217</v>
      </c>
    </row>
    <row r="3" spans="1:14" s="3" customFormat="1">
      <c r="A3" s="52" t="s">
        <v>0</v>
      </c>
      <c r="B3" s="52" t="s">
        <v>1</v>
      </c>
      <c r="C3" s="52" t="s">
        <v>2</v>
      </c>
      <c r="D3" s="52" t="s">
        <v>3</v>
      </c>
      <c r="E3" s="52" t="s">
        <v>4</v>
      </c>
      <c r="F3" s="52" t="s">
        <v>5</v>
      </c>
      <c r="G3" s="52" t="s">
        <v>6</v>
      </c>
      <c r="H3" s="52" t="s">
        <v>7</v>
      </c>
      <c r="I3" s="52" t="s">
        <v>8</v>
      </c>
      <c r="J3" s="52" t="s">
        <v>9</v>
      </c>
      <c r="K3" s="52" t="s">
        <v>10</v>
      </c>
      <c r="L3" s="52" t="s">
        <v>11</v>
      </c>
      <c r="M3" s="52" t="s">
        <v>12</v>
      </c>
      <c r="N3" s="52" t="s">
        <v>13</v>
      </c>
    </row>
    <row r="4" spans="1:14" s="3" customFormat="1">
      <c r="A4" s="52"/>
      <c r="B4" s="138" t="s">
        <v>15</v>
      </c>
      <c r="C4" s="53"/>
      <c r="D4" s="53"/>
      <c r="E4" s="53"/>
      <c r="F4" s="53"/>
      <c r="G4" s="53"/>
      <c r="H4" s="53"/>
      <c r="I4" s="67">
        <f>I5</f>
        <v>0</v>
      </c>
      <c r="J4" s="53"/>
      <c r="K4" s="53"/>
      <c r="L4" s="53"/>
      <c r="M4" s="53"/>
      <c r="N4" s="53"/>
    </row>
    <row r="5" spans="1:14" s="3" customFormat="1" ht="38.5" outlineLevel="1">
      <c r="A5" s="52"/>
      <c r="B5" s="54" t="s">
        <v>17</v>
      </c>
      <c r="C5" s="52"/>
      <c r="D5" s="52"/>
      <c r="E5" s="52"/>
      <c r="F5" s="52"/>
      <c r="G5" s="52"/>
      <c r="H5" s="52"/>
      <c r="I5" s="139">
        <v>0</v>
      </c>
      <c r="J5" s="75" t="s">
        <v>18</v>
      </c>
      <c r="K5" s="52"/>
      <c r="L5" s="84" t="s">
        <v>19</v>
      </c>
      <c r="M5" s="52"/>
      <c r="N5" s="52"/>
    </row>
    <row r="6" spans="1:14" s="3" customFormat="1">
      <c r="A6" s="52"/>
      <c r="B6" s="138" t="s">
        <v>21</v>
      </c>
      <c r="C6" s="53"/>
      <c r="D6" s="53"/>
      <c r="E6" s="53"/>
      <c r="F6" s="53"/>
      <c r="G6" s="53"/>
      <c r="H6" s="53"/>
      <c r="I6" s="67">
        <f>SUM(I7:I11)</f>
        <v>0</v>
      </c>
      <c r="J6" s="53"/>
      <c r="K6" s="53"/>
      <c r="L6" s="53"/>
      <c r="M6" s="53"/>
      <c r="N6" s="53"/>
    </row>
    <row r="7" spans="1:14" s="3" customFormat="1" outlineLevel="1">
      <c r="A7" s="52"/>
      <c r="B7" s="54" t="s">
        <v>23</v>
      </c>
      <c r="C7" s="71"/>
      <c r="D7" s="74"/>
      <c r="E7" s="72"/>
      <c r="F7" s="75"/>
      <c r="G7" s="75"/>
      <c r="H7" s="75"/>
      <c r="I7" s="139">
        <v>0</v>
      </c>
      <c r="J7" s="75" t="s">
        <v>24</v>
      </c>
      <c r="K7" s="72"/>
      <c r="L7" s="72"/>
      <c r="M7" s="52"/>
      <c r="N7" s="52"/>
    </row>
    <row r="8" spans="1:14" s="3" customFormat="1" outlineLevel="1">
      <c r="A8" s="52"/>
      <c r="B8" s="57" t="s">
        <v>26</v>
      </c>
      <c r="C8" s="71"/>
      <c r="D8" s="74"/>
      <c r="E8" s="72"/>
      <c r="F8" s="75"/>
      <c r="G8" s="75"/>
      <c r="H8" s="75"/>
      <c r="I8" s="139">
        <v>0</v>
      </c>
      <c r="J8" s="75" t="s">
        <v>18</v>
      </c>
      <c r="K8" s="72"/>
      <c r="L8" s="72"/>
      <c r="M8" s="52"/>
      <c r="N8" s="52"/>
    </row>
    <row r="9" spans="1:14" s="3" customFormat="1" outlineLevel="1">
      <c r="A9" s="52"/>
      <c r="B9" s="54" t="s">
        <v>28</v>
      </c>
      <c r="C9" s="71"/>
      <c r="D9" s="74" t="s">
        <v>228</v>
      </c>
      <c r="E9" s="72"/>
      <c r="F9" s="75"/>
      <c r="G9" s="75"/>
      <c r="H9" s="75"/>
      <c r="I9" s="139">
        <v>0</v>
      </c>
      <c r="J9" s="75" t="s">
        <v>24</v>
      </c>
      <c r="K9" s="72"/>
      <c r="L9" s="72"/>
      <c r="M9" s="52"/>
      <c r="N9" s="52"/>
    </row>
    <row r="10" spans="1:14" s="3" customFormat="1" outlineLevel="1">
      <c r="A10" s="52"/>
      <c r="B10" s="57" t="s">
        <v>26</v>
      </c>
      <c r="C10" s="71"/>
      <c r="D10" s="74"/>
      <c r="E10" s="72"/>
      <c r="F10" s="75"/>
      <c r="G10" s="75"/>
      <c r="H10" s="75"/>
      <c r="I10" s="139">
        <v>0</v>
      </c>
      <c r="J10" s="75" t="s">
        <v>18</v>
      </c>
      <c r="K10" s="72"/>
      <c r="L10" s="72"/>
      <c r="M10" s="52"/>
      <c r="N10" s="52"/>
    </row>
    <row r="11" spans="1:14" s="3" customFormat="1" outlineLevel="1">
      <c r="A11" s="52"/>
      <c r="B11" s="54" t="s">
        <v>31</v>
      </c>
      <c r="C11" s="71" t="s">
        <v>219</v>
      </c>
      <c r="D11" s="74" t="s">
        <v>125</v>
      </c>
      <c r="E11" s="72"/>
      <c r="F11" s="75"/>
      <c r="G11" s="75"/>
      <c r="H11" s="75"/>
      <c r="I11" s="140" t="s">
        <v>32</v>
      </c>
      <c r="J11" s="75"/>
      <c r="K11" s="72"/>
      <c r="L11" s="72"/>
      <c r="M11" s="52"/>
      <c r="N11" s="52"/>
    </row>
    <row r="12" spans="1:14" s="3" customFormat="1">
      <c r="A12" s="52"/>
      <c r="B12" s="138" t="s">
        <v>35</v>
      </c>
      <c r="C12" s="53"/>
      <c r="D12" s="53"/>
      <c r="E12" s="53"/>
      <c r="F12" s="53"/>
      <c r="G12" s="53"/>
      <c r="H12" s="53"/>
      <c r="I12" s="67">
        <f>SUM(I13:I16)</f>
        <v>0</v>
      </c>
      <c r="J12" s="53"/>
      <c r="K12" s="53"/>
      <c r="L12" s="53"/>
      <c r="M12" s="53"/>
      <c r="N12" s="53"/>
    </row>
    <row r="13" spans="1:14" s="3" customFormat="1" ht="76" outlineLevel="1">
      <c r="A13" s="52"/>
      <c r="B13" s="69" t="s">
        <v>37</v>
      </c>
      <c r="C13" s="71"/>
      <c r="D13" s="71"/>
      <c r="E13" s="71"/>
      <c r="F13" s="71"/>
      <c r="G13" s="75"/>
      <c r="H13" s="71"/>
      <c r="I13" s="139">
        <v>0</v>
      </c>
      <c r="J13" s="75" t="s">
        <v>24</v>
      </c>
      <c r="K13" s="52"/>
      <c r="L13" s="84" t="s">
        <v>38</v>
      </c>
      <c r="M13" s="52"/>
      <c r="N13" s="52"/>
    </row>
    <row r="14" spans="1:14" s="3" customFormat="1" outlineLevel="1">
      <c r="A14" s="52"/>
      <c r="B14" s="70" t="s">
        <v>18</v>
      </c>
      <c r="C14" s="71"/>
      <c r="D14" s="71"/>
      <c r="E14" s="71"/>
      <c r="F14" s="71"/>
      <c r="G14" s="75"/>
      <c r="H14" s="71"/>
      <c r="I14" s="139">
        <v>0</v>
      </c>
      <c r="J14" s="75" t="s">
        <v>18</v>
      </c>
      <c r="K14" s="52"/>
      <c r="L14" s="52"/>
      <c r="M14" s="52"/>
      <c r="N14" s="52"/>
    </row>
    <row r="15" spans="1:14" s="3" customFormat="1" outlineLevel="1">
      <c r="A15" s="52"/>
      <c r="B15" s="69" t="s">
        <v>41</v>
      </c>
      <c r="C15" s="71"/>
      <c r="D15" s="71"/>
      <c r="E15" s="52"/>
      <c r="F15" s="52"/>
      <c r="G15" s="75"/>
      <c r="H15" s="52"/>
      <c r="I15" s="139">
        <v>0</v>
      </c>
      <c r="J15" s="75" t="s">
        <v>24</v>
      </c>
      <c r="K15" s="52"/>
      <c r="L15" s="52"/>
      <c r="M15" s="52"/>
      <c r="N15" s="52"/>
    </row>
    <row r="16" spans="1:14" s="3" customFormat="1" outlineLevel="1">
      <c r="A16" s="52"/>
      <c r="B16" s="70" t="s">
        <v>18</v>
      </c>
      <c r="C16" s="71"/>
      <c r="D16" s="71"/>
      <c r="E16" s="52"/>
      <c r="F16" s="52"/>
      <c r="G16" s="75"/>
      <c r="H16" s="52"/>
      <c r="I16" s="139">
        <v>0</v>
      </c>
      <c r="J16" s="75" t="s">
        <v>18</v>
      </c>
      <c r="K16" s="52"/>
      <c r="L16" s="52"/>
      <c r="M16" s="52"/>
      <c r="N16" s="52"/>
    </row>
    <row r="17" spans="1:14" s="3" customFormat="1">
      <c r="A17" s="52"/>
      <c r="B17" s="138" t="s">
        <v>44</v>
      </c>
      <c r="C17" s="141"/>
      <c r="D17" s="141"/>
      <c r="E17" s="53"/>
      <c r="F17" s="53"/>
      <c r="G17" s="142"/>
      <c r="H17" s="53"/>
      <c r="I17" s="67">
        <f>SUM(I18:I19)</f>
        <v>0</v>
      </c>
      <c r="J17" s="53"/>
      <c r="K17" s="53"/>
      <c r="L17" s="53"/>
      <c r="M17" s="53"/>
      <c r="N17" s="53"/>
    </row>
    <row r="18" spans="1:14" s="3" customFormat="1" outlineLevel="1">
      <c r="A18" s="52"/>
      <c r="B18" s="69" t="s">
        <v>45</v>
      </c>
      <c r="C18" s="71"/>
      <c r="D18" s="71"/>
      <c r="E18" s="52"/>
      <c r="F18" s="52"/>
      <c r="G18" s="75"/>
      <c r="H18" s="52"/>
      <c r="I18" s="139">
        <v>0</v>
      </c>
      <c r="J18" s="75" t="s">
        <v>24</v>
      </c>
      <c r="K18" s="52"/>
      <c r="L18" s="52"/>
      <c r="M18" s="52"/>
      <c r="N18" s="52"/>
    </row>
    <row r="19" spans="1:14" s="3" customFormat="1" outlineLevel="1">
      <c r="A19" s="52"/>
      <c r="B19" s="70" t="s">
        <v>18</v>
      </c>
      <c r="C19" s="71"/>
      <c r="D19" s="71"/>
      <c r="E19" s="52"/>
      <c r="F19" s="52"/>
      <c r="G19" s="75"/>
      <c r="H19" s="52"/>
      <c r="I19" s="139">
        <v>0</v>
      </c>
      <c r="J19" s="75" t="s">
        <v>18</v>
      </c>
      <c r="K19" s="52"/>
      <c r="L19" s="52"/>
      <c r="M19" s="52"/>
      <c r="N19" s="52"/>
    </row>
    <row r="20" spans="1:14" s="3" customFormat="1">
      <c r="A20" s="52"/>
      <c r="B20" s="138" t="s">
        <v>46</v>
      </c>
      <c r="C20" s="141"/>
      <c r="D20" s="160"/>
      <c r="E20" s="143"/>
      <c r="F20" s="142"/>
      <c r="G20" s="142"/>
      <c r="H20" s="142"/>
      <c r="I20" s="67">
        <f>SUM(I21:I28)</f>
        <v>0</v>
      </c>
      <c r="J20" s="142"/>
      <c r="K20" s="143"/>
      <c r="L20" s="143"/>
      <c r="M20" s="53"/>
      <c r="N20" s="53"/>
    </row>
    <row r="21" spans="1:14" s="3" customFormat="1" ht="29" outlineLevel="1">
      <c r="A21" s="52"/>
      <c r="B21" s="54" t="s">
        <v>47</v>
      </c>
      <c r="C21" s="81" t="s">
        <v>462</v>
      </c>
      <c r="D21" s="74" t="s">
        <v>221</v>
      </c>
      <c r="E21" s="72" t="s">
        <v>403</v>
      </c>
      <c r="F21" s="144">
        <v>1600</v>
      </c>
      <c r="G21" s="75" t="s">
        <v>223</v>
      </c>
      <c r="H21" s="144">
        <v>1</v>
      </c>
      <c r="I21" s="139">
        <v>0</v>
      </c>
      <c r="J21" s="75" t="s">
        <v>24</v>
      </c>
      <c r="L21" s="72" t="s">
        <v>463</v>
      </c>
      <c r="M21" s="52"/>
      <c r="N21" s="52"/>
    </row>
    <row r="22" spans="1:14" s="3" customFormat="1" outlineLevel="1">
      <c r="A22" s="52"/>
      <c r="B22" s="57" t="s">
        <v>50</v>
      </c>
      <c r="C22" s="71"/>
      <c r="D22" s="74" t="s">
        <v>221</v>
      </c>
      <c r="E22" s="72"/>
      <c r="F22" s="75" t="s">
        <v>218</v>
      </c>
      <c r="G22" s="75"/>
      <c r="H22" s="75"/>
      <c r="I22" s="139">
        <v>0</v>
      </c>
      <c r="J22" s="75" t="s">
        <v>18</v>
      </c>
      <c r="K22" s="72"/>
      <c r="L22" s="72"/>
      <c r="M22" s="52"/>
      <c r="N22" s="52"/>
    </row>
    <row r="23" spans="1:14" s="3" customFormat="1" outlineLevel="1">
      <c r="A23" s="52"/>
      <c r="B23" s="54" t="s">
        <v>51</v>
      </c>
      <c r="C23" s="81" t="s">
        <v>464</v>
      </c>
      <c r="D23" s="74" t="s">
        <v>228</v>
      </c>
      <c r="E23" s="94" t="s">
        <v>218</v>
      </c>
      <c r="F23" s="144"/>
      <c r="G23" s="75" t="s">
        <v>223</v>
      </c>
      <c r="I23" s="139">
        <v>0</v>
      </c>
      <c r="J23" s="75" t="s">
        <v>24</v>
      </c>
      <c r="K23" s="72"/>
      <c r="L23" s="72"/>
      <c r="M23" s="52"/>
      <c r="N23" s="52"/>
    </row>
    <row r="24" spans="1:14" s="3" customFormat="1" outlineLevel="1">
      <c r="A24" s="52"/>
      <c r="B24" s="57" t="s">
        <v>50</v>
      </c>
      <c r="C24" s="71" t="s">
        <v>227</v>
      </c>
      <c r="D24" s="74" t="s">
        <v>228</v>
      </c>
      <c r="E24" s="72"/>
      <c r="F24" s="75" t="s">
        <v>218</v>
      </c>
      <c r="G24" s="75" t="s">
        <v>223</v>
      </c>
      <c r="H24" s="75"/>
      <c r="I24" s="139">
        <v>0</v>
      </c>
      <c r="J24" s="75" t="s">
        <v>18</v>
      </c>
      <c r="M24" s="52"/>
      <c r="N24" s="52"/>
    </row>
    <row r="25" spans="1:14" s="3" customFormat="1" outlineLevel="1">
      <c r="A25" s="52"/>
      <c r="B25" s="54" t="s">
        <v>54</v>
      </c>
      <c r="C25" s="71" t="s">
        <v>227</v>
      </c>
      <c r="D25" s="74" t="s">
        <v>125</v>
      </c>
      <c r="E25" s="86"/>
      <c r="F25" s="162"/>
      <c r="G25" s="162" t="s">
        <v>223</v>
      </c>
      <c r="H25" s="162"/>
      <c r="I25" s="88">
        <v>0</v>
      </c>
      <c r="J25" s="87" t="s">
        <v>24</v>
      </c>
      <c r="K25" s="86"/>
      <c r="L25" s="86"/>
      <c r="M25" s="52"/>
      <c r="N25" s="52"/>
    </row>
    <row r="26" spans="1:14" s="3" customFormat="1" outlineLevel="1">
      <c r="A26" s="52"/>
      <c r="B26" s="57" t="s">
        <v>50</v>
      </c>
      <c r="G26" s="75"/>
      <c r="H26" s="75"/>
      <c r="I26" s="139">
        <v>0</v>
      </c>
      <c r="J26" s="75" t="s">
        <v>18</v>
      </c>
      <c r="K26" s="72"/>
      <c r="L26" s="72"/>
      <c r="M26" s="52"/>
      <c r="N26" s="52"/>
    </row>
    <row r="27" spans="1:14" s="3" customFormat="1" ht="51" outlineLevel="1">
      <c r="A27" s="52"/>
      <c r="B27" s="54" t="s">
        <v>55</v>
      </c>
      <c r="C27" s="71" t="s">
        <v>465</v>
      </c>
      <c r="D27" s="74" t="s">
        <v>221</v>
      </c>
      <c r="E27" s="72" t="s">
        <v>466</v>
      </c>
      <c r="F27" s="75"/>
      <c r="G27" s="75"/>
      <c r="H27" s="75">
        <v>1</v>
      </c>
      <c r="I27" s="139">
        <v>0</v>
      </c>
      <c r="J27" s="75" t="s">
        <v>24</v>
      </c>
      <c r="K27" s="72" t="s">
        <v>467</v>
      </c>
      <c r="L27" s="72"/>
      <c r="M27" s="52"/>
      <c r="N27" s="52"/>
    </row>
    <row r="28" spans="1:14" s="3" customFormat="1" outlineLevel="1">
      <c r="A28" s="52"/>
      <c r="B28" s="57" t="s">
        <v>50</v>
      </c>
      <c r="C28" s="71"/>
      <c r="D28" s="74"/>
      <c r="E28" s="72"/>
      <c r="F28" s="75"/>
      <c r="G28" s="75"/>
      <c r="H28" s="75"/>
      <c r="I28" s="139">
        <v>0</v>
      </c>
      <c r="J28" s="75" t="s">
        <v>18</v>
      </c>
      <c r="K28" s="72"/>
      <c r="L28" s="72"/>
      <c r="M28" s="52"/>
      <c r="N28" s="52"/>
    </row>
    <row r="29" spans="1:14">
      <c r="A29" s="145"/>
      <c r="B29" s="55" t="s">
        <v>56</v>
      </c>
      <c r="C29" s="141"/>
      <c r="D29" s="160"/>
      <c r="E29" s="143"/>
      <c r="F29" s="142"/>
      <c r="G29" s="142"/>
      <c r="H29" s="142"/>
      <c r="I29" s="67">
        <f>SUM(I30:I46)</f>
        <v>0</v>
      </c>
      <c r="J29" s="142"/>
      <c r="K29" s="143"/>
      <c r="L29" s="143"/>
      <c r="M29" s="143"/>
      <c r="N29" s="143"/>
    </row>
    <row r="30" spans="1:14" ht="26" outlineLevel="1">
      <c r="A30" s="146"/>
      <c r="B30" s="54" t="s">
        <v>57</v>
      </c>
      <c r="C30" s="71" t="s">
        <v>367</v>
      </c>
      <c r="D30" s="74" t="s">
        <v>221</v>
      </c>
      <c r="E30" s="94" t="s">
        <v>182</v>
      </c>
      <c r="F30" s="75">
        <v>30</v>
      </c>
      <c r="G30" s="74" t="s">
        <v>234</v>
      </c>
      <c r="H30" s="75">
        <v>2</v>
      </c>
      <c r="I30" s="139">
        <v>0</v>
      </c>
      <c r="J30" s="75" t="s">
        <v>24</v>
      </c>
      <c r="K30" s="72" t="s">
        <v>235</v>
      </c>
      <c r="L30" s="72"/>
      <c r="M30" s="72"/>
      <c r="N30" s="72"/>
    </row>
    <row r="31" spans="1:14" ht="26" outlineLevel="1">
      <c r="B31" s="57" t="s">
        <v>59</v>
      </c>
      <c r="C31" s="71" t="s">
        <v>367</v>
      </c>
      <c r="D31" s="74" t="s">
        <v>221</v>
      </c>
      <c r="E31" s="72" t="s">
        <v>237</v>
      </c>
      <c r="F31" s="144"/>
      <c r="G31" s="74" t="s">
        <v>239</v>
      </c>
      <c r="H31" s="75">
        <v>2</v>
      </c>
      <c r="I31" s="139">
        <v>0</v>
      </c>
      <c r="J31" s="75" t="s">
        <v>24</v>
      </c>
      <c r="K31" s="72" t="s">
        <v>468</v>
      </c>
      <c r="L31" s="72"/>
      <c r="M31" s="72"/>
      <c r="N31" s="72"/>
    </row>
    <row r="32" spans="1:14" ht="26" outlineLevel="1">
      <c r="A32" s="56"/>
      <c r="B32" s="57" t="s">
        <v>61</v>
      </c>
      <c r="C32" s="71" t="s">
        <v>241</v>
      </c>
      <c r="D32" s="74" t="s">
        <v>221</v>
      </c>
      <c r="E32" s="72" t="s">
        <v>62</v>
      </c>
      <c r="F32" s="75" t="s">
        <v>218</v>
      </c>
      <c r="G32" s="74" t="s">
        <v>242</v>
      </c>
      <c r="H32" s="75">
        <v>2</v>
      </c>
      <c r="I32" s="139">
        <v>0</v>
      </c>
      <c r="J32" s="75" t="s">
        <v>18</v>
      </c>
      <c r="K32" s="72"/>
      <c r="L32" s="72"/>
      <c r="M32" s="72"/>
      <c r="N32" s="72"/>
    </row>
    <row r="33" spans="1:14" ht="26" outlineLevel="1">
      <c r="A33" s="56"/>
      <c r="B33" s="57" t="s">
        <v>63</v>
      </c>
      <c r="C33" s="71" t="s">
        <v>241</v>
      </c>
      <c r="D33" s="74" t="s">
        <v>221</v>
      </c>
      <c r="E33" s="72" t="s">
        <v>243</v>
      </c>
      <c r="F33" s="75" t="s">
        <v>218</v>
      </c>
      <c r="G33" s="74" t="s">
        <v>242</v>
      </c>
      <c r="H33" s="75">
        <v>2</v>
      </c>
      <c r="I33" s="139">
        <v>0</v>
      </c>
      <c r="J33" s="75" t="s">
        <v>18</v>
      </c>
      <c r="K33" s="72"/>
      <c r="L33" s="72"/>
      <c r="M33" s="72"/>
      <c r="N33" s="72"/>
    </row>
    <row r="34" spans="1:14" outlineLevel="1">
      <c r="A34" s="56"/>
      <c r="B34" s="57" t="s">
        <v>64</v>
      </c>
      <c r="C34" s="71"/>
      <c r="D34" s="74" t="s">
        <v>221</v>
      </c>
      <c r="E34" s="72" t="s">
        <v>244</v>
      </c>
      <c r="F34" s="75" t="s">
        <v>218</v>
      </c>
      <c r="G34" s="74" t="s">
        <v>242</v>
      </c>
      <c r="H34" s="75"/>
      <c r="I34" s="139"/>
      <c r="J34" s="75" t="s">
        <v>18</v>
      </c>
      <c r="K34" s="72"/>
      <c r="L34" s="72"/>
      <c r="M34" s="72"/>
      <c r="N34" s="72"/>
    </row>
    <row r="35" spans="1:14" outlineLevel="1">
      <c r="A35" s="56"/>
      <c r="B35" s="54" t="s">
        <v>65</v>
      </c>
      <c r="C35" s="71"/>
      <c r="D35" s="74" t="s">
        <v>228</v>
      </c>
      <c r="E35" s="71" t="s">
        <v>218</v>
      </c>
      <c r="F35" s="71" t="s">
        <v>218</v>
      </c>
      <c r="G35" s="74" t="s">
        <v>239</v>
      </c>
      <c r="H35" s="71" t="s">
        <v>218</v>
      </c>
      <c r="I35" s="139">
        <v>0</v>
      </c>
      <c r="J35" s="75" t="s">
        <v>24</v>
      </c>
      <c r="K35" s="72"/>
      <c r="L35" s="72"/>
      <c r="M35" s="72"/>
      <c r="N35" s="72"/>
    </row>
    <row r="36" spans="1:14" outlineLevel="1">
      <c r="A36" s="56"/>
      <c r="B36" s="57" t="s">
        <v>66</v>
      </c>
      <c r="C36" s="71" t="s">
        <v>218</v>
      </c>
      <c r="D36" s="74" t="s">
        <v>228</v>
      </c>
      <c r="E36" s="71" t="s">
        <v>218</v>
      </c>
      <c r="F36" s="71" t="s">
        <v>218</v>
      </c>
      <c r="G36" s="74"/>
      <c r="H36" s="71" t="s">
        <v>218</v>
      </c>
      <c r="I36" s="139">
        <v>0</v>
      </c>
      <c r="J36" s="75" t="s">
        <v>18</v>
      </c>
      <c r="K36" s="72"/>
      <c r="L36" s="72"/>
      <c r="M36" s="72"/>
      <c r="N36" s="72"/>
    </row>
    <row r="37" spans="1:14" outlineLevel="1">
      <c r="A37" s="56"/>
      <c r="B37" s="57" t="s">
        <v>63</v>
      </c>
      <c r="C37" s="71" t="s">
        <v>218</v>
      </c>
      <c r="D37" s="74" t="s">
        <v>228</v>
      </c>
      <c r="E37" s="71" t="s">
        <v>218</v>
      </c>
      <c r="F37" s="71" t="s">
        <v>218</v>
      </c>
      <c r="G37" s="74"/>
      <c r="H37" s="71" t="s">
        <v>218</v>
      </c>
      <c r="I37" s="139">
        <v>0</v>
      </c>
      <c r="J37" s="75" t="s">
        <v>18</v>
      </c>
      <c r="K37" s="72"/>
      <c r="L37" s="72"/>
      <c r="M37" s="72"/>
      <c r="N37" s="72"/>
    </row>
    <row r="38" spans="1:14" ht="38.5" outlineLevel="1">
      <c r="A38" s="56"/>
      <c r="B38" s="54" t="s">
        <v>67</v>
      </c>
      <c r="C38" s="71" t="s">
        <v>219</v>
      </c>
      <c r="D38" s="99" t="s">
        <v>228</v>
      </c>
      <c r="E38" s="93" t="s">
        <v>469</v>
      </c>
      <c r="F38" s="75"/>
      <c r="G38" s="74" t="s">
        <v>239</v>
      </c>
      <c r="H38" s="75"/>
      <c r="I38" s="139">
        <v>0</v>
      </c>
      <c r="J38" s="75" t="s">
        <v>24</v>
      </c>
      <c r="K38" s="72" t="s">
        <v>470</v>
      </c>
      <c r="L38" s="72"/>
      <c r="N38" s="72"/>
    </row>
    <row r="39" spans="1:14" ht="15" customHeight="1" outlineLevel="1">
      <c r="A39" s="56"/>
      <c r="B39" s="57" t="s">
        <v>66</v>
      </c>
      <c r="C39" s="71" t="s">
        <v>218</v>
      </c>
      <c r="D39" s="74" t="s">
        <v>221</v>
      </c>
      <c r="E39" s="93" t="s">
        <v>471</v>
      </c>
      <c r="F39" s="75"/>
      <c r="G39" s="74"/>
      <c r="H39" s="75"/>
      <c r="I39" s="139">
        <v>0</v>
      </c>
      <c r="J39" s="75" t="s">
        <v>18</v>
      </c>
      <c r="K39" s="72"/>
      <c r="L39" s="72"/>
      <c r="M39" s="72"/>
      <c r="N39" s="72"/>
    </row>
    <row r="40" spans="1:14" outlineLevel="1">
      <c r="A40" s="56"/>
      <c r="B40" s="57" t="s">
        <v>63</v>
      </c>
      <c r="C40" s="71" t="s">
        <v>218</v>
      </c>
      <c r="D40" s="74" t="s">
        <v>228</v>
      </c>
      <c r="E40" s="71" t="s">
        <v>218</v>
      </c>
      <c r="F40" s="75"/>
      <c r="G40" s="74"/>
      <c r="H40" s="75"/>
      <c r="I40" s="139">
        <v>0</v>
      </c>
      <c r="J40" s="75" t="s">
        <v>18</v>
      </c>
      <c r="K40" s="72"/>
      <c r="L40" s="72"/>
      <c r="M40" s="72"/>
      <c r="N40" s="72"/>
    </row>
    <row r="41" spans="1:14" ht="38.5" outlineLevel="1">
      <c r="A41" s="56"/>
      <c r="B41" s="54" t="s">
        <v>70</v>
      </c>
      <c r="C41" s="71" t="s">
        <v>219</v>
      </c>
      <c r="D41" s="99" t="s">
        <v>221</v>
      </c>
      <c r="E41" s="93" t="s">
        <v>192</v>
      </c>
      <c r="F41" s="75"/>
      <c r="G41" s="74" t="s">
        <v>239</v>
      </c>
      <c r="H41" s="75">
        <v>1</v>
      </c>
      <c r="I41" s="139">
        <v>0</v>
      </c>
      <c r="J41" s="75" t="s">
        <v>24</v>
      </c>
      <c r="K41" s="72" t="s">
        <v>1006</v>
      </c>
      <c r="L41" s="72"/>
      <c r="N41" s="72"/>
    </row>
    <row r="42" spans="1:14" outlineLevel="1">
      <c r="A42" s="56"/>
      <c r="B42" s="57" t="s">
        <v>73</v>
      </c>
      <c r="C42" s="71" t="s">
        <v>219</v>
      </c>
      <c r="D42" s="74" t="s">
        <v>221</v>
      </c>
      <c r="E42" s="72" t="s">
        <v>218</v>
      </c>
      <c r="F42" s="75"/>
      <c r="G42" s="74"/>
      <c r="H42" s="75"/>
      <c r="I42" s="139">
        <v>0</v>
      </c>
      <c r="J42" s="75" t="s">
        <v>18</v>
      </c>
      <c r="K42" s="72"/>
      <c r="L42" s="72"/>
      <c r="M42" s="72"/>
      <c r="N42" s="72"/>
    </row>
    <row r="43" spans="1:14" outlineLevel="1">
      <c r="A43" s="56"/>
      <c r="B43" s="57" t="s">
        <v>63</v>
      </c>
      <c r="C43" s="71" t="s">
        <v>218</v>
      </c>
      <c r="D43" s="74" t="s">
        <v>228</v>
      </c>
      <c r="E43" s="72" t="s">
        <v>218</v>
      </c>
      <c r="F43" s="75"/>
      <c r="G43" s="74"/>
      <c r="H43" s="75"/>
      <c r="I43" s="139">
        <v>0</v>
      </c>
      <c r="J43" s="75" t="s">
        <v>18</v>
      </c>
      <c r="K43" s="72"/>
      <c r="L43" s="72"/>
      <c r="M43" s="72"/>
      <c r="N43" s="72"/>
    </row>
    <row r="44" spans="1:14" ht="51" outlineLevel="1">
      <c r="A44" s="56"/>
      <c r="B44" s="54" t="s">
        <v>74</v>
      </c>
      <c r="C44" s="71" t="s">
        <v>472</v>
      </c>
      <c r="D44" s="74" t="s">
        <v>221</v>
      </c>
      <c r="E44" s="72" t="s">
        <v>198</v>
      </c>
      <c r="F44" s="75">
        <v>36</v>
      </c>
      <c r="G44" s="74" t="s">
        <v>234</v>
      </c>
      <c r="H44" s="75">
        <v>2</v>
      </c>
      <c r="I44" s="139">
        <v>0</v>
      </c>
      <c r="J44" s="75" t="s">
        <v>24</v>
      </c>
      <c r="K44" s="72" t="s">
        <v>473</v>
      </c>
      <c r="L44" s="72">
        <v>21</v>
      </c>
      <c r="M44" s="72" t="s">
        <v>474</v>
      </c>
      <c r="N44" s="72"/>
    </row>
    <row r="45" spans="1:14" ht="15" customHeight="1" outlineLevel="1">
      <c r="A45" s="56"/>
      <c r="B45" s="147" t="s">
        <v>76</v>
      </c>
      <c r="C45" s="71"/>
      <c r="D45" s="74" t="s">
        <v>228</v>
      </c>
      <c r="E45" s="72" t="s">
        <v>218</v>
      </c>
      <c r="F45" s="75"/>
      <c r="G45" s="74"/>
      <c r="H45" s="75"/>
      <c r="I45" s="139">
        <v>0</v>
      </c>
      <c r="J45" s="75" t="s">
        <v>18</v>
      </c>
      <c r="K45" s="72"/>
      <c r="L45" s="72"/>
      <c r="M45" s="72"/>
      <c r="N45" s="72"/>
    </row>
    <row r="46" spans="1:14" outlineLevel="1">
      <c r="A46" s="56"/>
      <c r="B46" s="57" t="s">
        <v>63</v>
      </c>
      <c r="C46" s="71"/>
      <c r="D46" s="74" t="s">
        <v>221</v>
      </c>
      <c r="E46" s="72" t="s">
        <v>253</v>
      </c>
      <c r="F46" s="75"/>
      <c r="G46" s="74"/>
      <c r="H46" s="75"/>
      <c r="I46" s="139">
        <v>0</v>
      </c>
      <c r="J46" s="75" t="s">
        <v>18</v>
      </c>
      <c r="K46" s="72"/>
      <c r="L46" s="72"/>
      <c r="M46" s="72"/>
      <c r="N46" s="72"/>
    </row>
    <row r="47" spans="1:14">
      <c r="A47" s="56"/>
      <c r="B47" s="55" t="s">
        <v>77</v>
      </c>
      <c r="C47" s="141"/>
      <c r="D47" s="160"/>
      <c r="E47" s="143"/>
      <c r="F47" s="142"/>
      <c r="G47" s="142"/>
      <c r="H47" s="142"/>
      <c r="I47" s="67">
        <f>SUM(I48:I68)</f>
        <v>0</v>
      </c>
      <c r="J47" s="142"/>
      <c r="K47" s="143"/>
      <c r="L47" s="143"/>
      <c r="M47" s="143"/>
      <c r="N47" s="143"/>
    </row>
    <row r="48" spans="1:14" ht="57.75" customHeight="1" outlineLevel="1">
      <c r="A48" s="56"/>
      <c r="B48" s="54" t="s">
        <v>78</v>
      </c>
      <c r="C48" s="71" t="s">
        <v>475</v>
      </c>
      <c r="D48" s="74" t="s">
        <v>221</v>
      </c>
      <c r="E48" s="72" t="s">
        <v>476</v>
      </c>
      <c r="F48" s="75"/>
      <c r="G48" s="75" t="s">
        <v>242</v>
      </c>
      <c r="H48" s="75">
        <v>1</v>
      </c>
      <c r="I48" s="139">
        <v>0</v>
      </c>
      <c r="J48" s="75" t="s">
        <v>24</v>
      </c>
      <c r="K48" s="148" t="s">
        <v>477</v>
      </c>
      <c r="L48" s="76" t="s">
        <v>478</v>
      </c>
      <c r="M48" s="72" t="s">
        <v>479</v>
      </c>
      <c r="N48" s="72"/>
    </row>
    <row r="49" spans="1:14" ht="44.25" customHeight="1" outlineLevel="1">
      <c r="A49" s="56"/>
      <c r="B49" s="57" t="s">
        <v>59</v>
      </c>
      <c r="C49" s="71" t="s">
        <v>227</v>
      </c>
      <c r="D49" s="74" t="s">
        <v>221</v>
      </c>
      <c r="E49" s="72" t="s">
        <v>257</v>
      </c>
      <c r="F49" s="75"/>
      <c r="G49" s="75" t="s">
        <v>239</v>
      </c>
      <c r="H49" s="144"/>
      <c r="I49" s="139">
        <v>0</v>
      </c>
      <c r="J49" s="75" t="s">
        <v>24</v>
      </c>
      <c r="K49" s="148" t="s">
        <v>480</v>
      </c>
      <c r="L49" s="76"/>
      <c r="M49" s="72"/>
      <c r="N49" s="72"/>
    </row>
    <row r="50" spans="1:14" ht="32.25" customHeight="1" outlineLevel="1">
      <c r="A50" s="56"/>
      <c r="B50" s="57" t="s">
        <v>61</v>
      </c>
      <c r="C50" s="71" t="s">
        <v>260</v>
      </c>
      <c r="D50" s="74" t="s">
        <v>221</v>
      </c>
      <c r="E50" s="72"/>
      <c r="F50" s="75"/>
      <c r="G50" s="75"/>
      <c r="H50" s="75"/>
      <c r="I50" s="139">
        <v>0</v>
      </c>
      <c r="J50" s="75" t="s">
        <v>18</v>
      </c>
      <c r="K50" s="58"/>
      <c r="L50" s="148" t="s">
        <v>62</v>
      </c>
      <c r="M50" s="72"/>
      <c r="N50" s="72"/>
    </row>
    <row r="51" spans="1:14" outlineLevel="1">
      <c r="A51" s="56"/>
      <c r="B51" s="57" t="s">
        <v>63</v>
      </c>
      <c r="C51" s="71"/>
      <c r="D51" s="74" t="s">
        <v>221</v>
      </c>
      <c r="E51" s="72"/>
      <c r="F51" s="75"/>
      <c r="G51" s="75"/>
      <c r="H51" s="75"/>
      <c r="I51" s="139">
        <v>0</v>
      </c>
      <c r="J51" s="75" t="s">
        <v>18</v>
      </c>
      <c r="K51" s="148"/>
      <c r="L51" s="76"/>
      <c r="M51" s="72"/>
      <c r="N51" s="72"/>
    </row>
    <row r="52" spans="1:14" outlineLevel="1">
      <c r="A52" s="56"/>
      <c r="B52" s="57" t="s">
        <v>84</v>
      </c>
      <c r="C52" s="71"/>
      <c r="D52" s="74"/>
      <c r="E52" s="72"/>
      <c r="F52" s="75"/>
      <c r="G52" s="75"/>
      <c r="H52" s="75"/>
      <c r="I52" s="139">
        <v>0</v>
      </c>
      <c r="J52" s="75" t="s">
        <v>18</v>
      </c>
      <c r="K52" s="148"/>
      <c r="L52" s="76"/>
      <c r="M52" s="72"/>
      <c r="N52" s="72"/>
    </row>
    <row r="53" spans="1:14" outlineLevel="1">
      <c r="A53" s="56"/>
      <c r="B53" s="57" t="s">
        <v>64</v>
      </c>
      <c r="C53" s="71"/>
      <c r="D53" s="74"/>
      <c r="E53" s="72"/>
      <c r="F53" s="75"/>
      <c r="G53" s="75"/>
      <c r="H53" s="75"/>
      <c r="I53" s="139"/>
      <c r="J53" s="75" t="s">
        <v>18</v>
      </c>
      <c r="K53" s="148"/>
      <c r="L53" s="76"/>
      <c r="M53" s="72"/>
      <c r="N53" s="72"/>
    </row>
    <row r="54" spans="1:14" ht="57.75" customHeight="1" outlineLevel="1">
      <c r="A54" s="56"/>
      <c r="B54" s="54" t="s">
        <v>85</v>
      </c>
      <c r="C54" s="71" t="s">
        <v>218</v>
      </c>
      <c r="D54" s="74" t="s">
        <v>228</v>
      </c>
      <c r="E54" s="94"/>
      <c r="F54" s="75"/>
      <c r="G54" s="75" t="s">
        <v>242</v>
      </c>
      <c r="H54" s="75"/>
      <c r="I54" s="139">
        <v>0</v>
      </c>
      <c r="J54" s="75" t="s">
        <v>24</v>
      </c>
      <c r="K54" s="148"/>
      <c r="L54" s="76"/>
      <c r="M54" s="72"/>
      <c r="N54" s="72"/>
    </row>
    <row r="55" spans="1:14" ht="46" outlineLevel="1">
      <c r="A55" s="56"/>
      <c r="B55" s="57" t="s">
        <v>59</v>
      </c>
      <c r="C55" s="71" t="s">
        <v>227</v>
      </c>
      <c r="D55" s="74" t="s">
        <v>221</v>
      </c>
      <c r="E55" s="72" t="s">
        <v>257</v>
      </c>
      <c r="F55" s="75" t="s">
        <v>317</v>
      </c>
      <c r="G55" s="75" t="s">
        <v>239</v>
      </c>
      <c r="H55">
        <v>1</v>
      </c>
      <c r="I55" s="139">
        <v>0</v>
      </c>
      <c r="J55" s="75" t="s">
        <v>24</v>
      </c>
      <c r="K55" s="148" t="s">
        <v>88</v>
      </c>
      <c r="L55" s="76"/>
      <c r="M55" s="72"/>
      <c r="N55" s="72"/>
    </row>
    <row r="56" spans="1:14" ht="23" outlineLevel="1">
      <c r="A56" s="56"/>
      <c r="B56" s="57" t="s">
        <v>61</v>
      </c>
      <c r="C56" s="71" t="s">
        <v>260</v>
      </c>
      <c r="D56" s="74" t="s">
        <v>221</v>
      </c>
      <c r="E56" s="72"/>
      <c r="F56" s="75"/>
      <c r="G56" s="75"/>
      <c r="H56" s="75"/>
      <c r="I56" s="139">
        <v>0</v>
      </c>
      <c r="J56" s="75" t="s">
        <v>18</v>
      </c>
      <c r="K56" s="58"/>
      <c r="L56" s="148" t="s">
        <v>62</v>
      </c>
      <c r="M56" s="72"/>
      <c r="N56" s="72"/>
    </row>
    <row r="57" spans="1:14" outlineLevel="1">
      <c r="A57" s="56"/>
      <c r="B57" s="57" t="s">
        <v>63</v>
      </c>
      <c r="C57" s="71"/>
      <c r="D57" s="74" t="s">
        <v>228</v>
      </c>
      <c r="E57" s="72"/>
      <c r="F57" s="75"/>
      <c r="G57" s="75"/>
      <c r="H57" s="75"/>
      <c r="I57" s="139">
        <v>0</v>
      </c>
      <c r="J57" s="75" t="s">
        <v>18</v>
      </c>
      <c r="K57" s="148"/>
      <c r="L57" s="76"/>
      <c r="M57" s="72"/>
      <c r="N57" s="72"/>
    </row>
    <row r="58" spans="1:14" outlineLevel="1">
      <c r="A58" s="56"/>
      <c r="B58" s="57" t="s">
        <v>84</v>
      </c>
      <c r="C58" s="71"/>
      <c r="D58" s="74"/>
      <c r="E58" s="72"/>
      <c r="F58" s="75"/>
      <c r="G58" s="75"/>
      <c r="H58" s="75"/>
      <c r="I58" s="139">
        <v>0</v>
      </c>
      <c r="J58" s="75" t="s">
        <v>18</v>
      </c>
      <c r="K58" s="148"/>
      <c r="L58" s="76"/>
      <c r="M58" s="72"/>
      <c r="N58" s="72"/>
    </row>
    <row r="59" spans="1:14" outlineLevel="1">
      <c r="A59" s="56"/>
      <c r="B59" s="57" t="s">
        <v>64</v>
      </c>
      <c r="C59" s="71"/>
      <c r="D59" s="74"/>
      <c r="E59" s="72"/>
      <c r="F59" s="75"/>
      <c r="G59" s="75"/>
      <c r="H59" s="75"/>
      <c r="I59" s="139"/>
      <c r="J59" s="75" t="s">
        <v>18</v>
      </c>
      <c r="K59" s="148"/>
      <c r="L59" s="76"/>
      <c r="M59" s="72"/>
      <c r="N59" s="72"/>
    </row>
    <row r="60" spans="1:14" ht="38.5" outlineLevel="1">
      <c r="A60" s="56"/>
      <c r="B60" s="54" t="s">
        <v>89</v>
      </c>
      <c r="C60" s="71" t="s">
        <v>481</v>
      </c>
      <c r="D60" s="74" t="s">
        <v>221</v>
      </c>
      <c r="E60" s="72" t="s">
        <v>263</v>
      </c>
      <c r="F60" s="75" t="s">
        <v>242</v>
      </c>
      <c r="G60" s="75" t="s">
        <v>242</v>
      </c>
      <c r="H60" s="75">
        <v>2</v>
      </c>
      <c r="I60" s="139">
        <v>0</v>
      </c>
      <c r="J60" s="75" t="s">
        <v>24</v>
      </c>
      <c r="K60" s="72" t="s">
        <v>482</v>
      </c>
      <c r="L60" s="72"/>
      <c r="M60" s="72"/>
      <c r="N60" s="72"/>
    </row>
    <row r="61" spans="1:14" outlineLevel="1">
      <c r="A61" s="56"/>
      <c r="B61" s="57" t="s">
        <v>90</v>
      </c>
      <c r="C61" s="149"/>
      <c r="D61" s="74" t="s">
        <v>228</v>
      </c>
      <c r="E61" s="72"/>
      <c r="F61" s="75"/>
      <c r="G61" s="75"/>
      <c r="H61" s="75"/>
      <c r="I61" s="139">
        <v>0</v>
      </c>
      <c r="J61" s="75"/>
      <c r="K61" s="72"/>
      <c r="L61" s="72"/>
      <c r="M61" s="72"/>
      <c r="N61" s="72"/>
    </row>
    <row r="62" spans="1:14" outlineLevel="1">
      <c r="A62" s="56"/>
      <c r="B62" s="57" t="s">
        <v>91</v>
      </c>
      <c r="C62" s="71"/>
      <c r="D62" s="74" t="s">
        <v>221</v>
      </c>
      <c r="E62" s="72"/>
      <c r="F62" s="75"/>
      <c r="G62" s="75"/>
      <c r="H62" s="75"/>
      <c r="I62" s="139">
        <v>0</v>
      </c>
      <c r="J62" s="75" t="s">
        <v>18</v>
      </c>
      <c r="K62" s="72"/>
      <c r="L62" s="72"/>
      <c r="M62" s="72"/>
      <c r="N62" s="72"/>
    </row>
    <row r="63" spans="1:14" outlineLevel="1">
      <c r="A63" s="56"/>
      <c r="B63" s="54" t="s">
        <v>92</v>
      </c>
      <c r="C63" s="71" t="s">
        <v>483</v>
      </c>
      <c r="D63" s="74" t="s">
        <v>228</v>
      </c>
      <c r="E63" s="72" t="s">
        <v>484</v>
      </c>
      <c r="F63" s="75" t="s">
        <v>242</v>
      </c>
      <c r="G63" s="75" t="s">
        <v>242</v>
      </c>
      <c r="H63" s="75">
        <v>2</v>
      </c>
      <c r="I63" s="139">
        <v>0</v>
      </c>
      <c r="J63" s="75" t="s">
        <v>24</v>
      </c>
      <c r="K63" s="72" t="s">
        <v>485</v>
      </c>
      <c r="L63" s="146"/>
      <c r="M63" s="72"/>
      <c r="N63" s="72"/>
    </row>
    <row r="64" spans="1:14" outlineLevel="1">
      <c r="A64" s="56"/>
      <c r="B64" s="57" t="s">
        <v>91</v>
      </c>
      <c r="C64" s="71"/>
      <c r="D64" s="74"/>
      <c r="E64" s="72"/>
      <c r="F64" s="75"/>
      <c r="G64" s="75"/>
      <c r="H64" s="75"/>
      <c r="I64" s="139">
        <v>0</v>
      </c>
      <c r="J64" s="75" t="s">
        <v>18</v>
      </c>
      <c r="K64" s="146"/>
      <c r="L64" s="72"/>
      <c r="M64" s="72"/>
      <c r="N64" s="72"/>
    </row>
    <row r="65" spans="1:14" ht="26" outlineLevel="1">
      <c r="A65" s="56"/>
      <c r="B65" s="54" t="s">
        <v>93</v>
      </c>
      <c r="C65" s="71" t="s">
        <v>486</v>
      </c>
      <c r="D65" s="74" t="s">
        <v>228</v>
      </c>
      <c r="E65" s="72" t="s">
        <v>484</v>
      </c>
      <c r="F65" s="75" t="s">
        <v>242</v>
      </c>
      <c r="G65" s="75" t="s">
        <v>242</v>
      </c>
      <c r="H65" s="75">
        <v>2</v>
      </c>
      <c r="I65" s="139">
        <v>0</v>
      </c>
      <c r="J65" s="75" t="s">
        <v>24</v>
      </c>
      <c r="K65" s="72" t="s">
        <v>485</v>
      </c>
      <c r="L65" s="72"/>
      <c r="M65" s="72"/>
      <c r="N65" s="72"/>
    </row>
    <row r="66" spans="1:14" outlineLevel="1">
      <c r="A66" s="56"/>
      <c r="B66" s="57" t="s">
        <v>91</v>
      </c>
      <c r="C66" s="71"/>
      <c r="D66" s="74"/>
      <c r="E66" s="72"/>
      <c r="F66" s="75"/>
      <c r="G66" s="75"/>
      <c r="H66" s="75"/>
      <c r="I66" s="139">
        <v>0</v>
      </c>
      <c r="J66" s="75" t="s">
        <v>18</v>
      </c>
      <c r="K66" s="72"/>
      <c r="L66" s="72"/>
      <c r="M66" s="72"/>
      <c r="N66" s="72"/>
    </row>
    <row r="67" spans="1:14" outlineLevel="1">
      <c r="A67" s="56"/>
      <c r="B67" s="54" t="s">
        <v>94</v>
      </c>
      <c r="C67" s="93" t="s">
        <v>487</v>
      </c>
      <c r="D67" s="74" t="s">
        <v>221</v>
      </c>
      <c r="E67" s="72" t="s">
        <v>488</v>
      </c>
      <c r="F67" s="75"/>
      <c r="G67" s="75" t="s">
        <v>234</v>
      </c>
      <c r="H67" s="75">
        <v>2</v>
      </c>
      <c r="I67" s="139">
        <v>0</v>
      </c>
      <c r="J67" s="75" t="s">
        <v>24</v>
      </c>
      <c r="K67" s="72"/>
      <c r="L67" s="72"/>
      <c r="M67" s="72"/>
      <c r="N67" s="72"/>
    </row>
    <row r="68" spans="1:14" outlineLevel="1">
      <c r="A68" s="56"/>
      <c r="B68" s="57" t="s">
        <v>91</v>
      </c>
      <c r="C68" s="71"/>
      <c r="D68" s="74"/>
      <c r="E68" s="72"/>
      <c r="F68" s="75"/>
      <c r="G68" s="75"/>
      <c r="H68" s="75"/>
      <c r="I68" s="139">
        <v>0</v>
      </c>
      <c r="J68" s="75" t="s">
        <v>18</v>
      </c>
      <c r="K68" s="72"/>
      <c r="L68" s="72"/>
      <c r="M68" s="72"/>
      <c r="N68" s="72"/>
    </row>
    <row r="69" spans="1:14">
      <c r="A69" s="56"/>
      <c r="B69" s="55" t="s">
        <v>95</v>
      </c>
      <c r="C69" s="141"/>
      <c r="D69" s="160"/>
      <c r="E69" s="143"/>
      <c r="F69" s="142"/>
      <c r="G69" s="142"/>
      <c r="H69" s="142"/>
      <c r="I69" s="67">
        <f>SUM(I70:I93)</f>
        <v>0</v>
      </c>
      <c r="J69" s="142"/>
      <c r="K69" s="143"/>
      <c r="L69" s="143"/>
      <c r="M69" s="143"/>
      <c r="N69" s="143"/>
    </row>
    <row r="70" spans="1:14" ht="65.25" customHeight="1" outlineLevel="1">
      <c r="A70" s="56"/>
      <c r="B70" s="54" t="s">
        <v>96</v>
      </c>
      <c r="C70" s="71" t="s">
        <v>267</v>
      </c>
      <c r="D70" s="74" t="s">
        <v>221</v>
      </c>
      <c r="E70" s="72" t="s">
        <v>321</v>
      </c>
      <c r="F70" s="75"/>
      <c r="G70" s="75" t="s">
        <v>234</v>
      </c>
      <c r="H70" s="75">
        <v>1</v>
      </c>
      <c r="I70" s="139">
        <v>0</v>
      </c>
      <c r="J70" s="75" t="s">
        <v>24</v>
      </c>
      <c r="K70" s="77" t="s">
        <v>489</v>
      </c>
      <c r="L70" s="72" t="s">
        <v>490</v>
      </c>
      <c r="M70" s="72"/>
      <c r="N70" s="72"/>
    </row>
    <row r="71" spans="1:14" outlineLevel="1">
      <c r="A71" s="56"/>
      <c r="B71" s="57" t="s">
        <v>101</v>
      </c>
      <c r="C71" s="71"/>
      <c r="D71" s="74" t="s">
        <v>221</v>
      </c>
      <c r="E71" s="72"/>
      <c r="F71" s="75"/>
      <c r="G71" s="75"/>
      <c r="H71" s="75"/>
      <c r="I71" s="139">
        <v>0</v>
      </c>
      <c r="J71" s="75" t="s">
        <v>18</v>
      </c>
      <c r="K71" s="72"/>
      <c r="L71" s="72"/>
      <c r="M71" s="72"/>
      <c r="N71" s="72"/>
    </row>
    <row r="72" spans="1:14" outlineLevel="1">
      <c r="A72" s="56"/>
      <c r="B72" s="57" t="s">
        <v>102</v>
      </c>
      <c r="C72" s="71"/>
      <c r="D72" s="74" t="s">
        <v>221</v>
      </c>
      <c r="E72" s="72" t="s">
        <v>380</v>
      </c>
      <c r="F72" s="75" t="s">
        <v>242</v>
      </c>
      <c r="G72" s="75"/>
      <c r="H72" s="75"/>
      <c r="I72" s="139">
        <v>0</v>
      </c>
      <c r="J72" s="75" t="s">
        <v>18</v>
      </c>
      <c r="K72" s="72"/>
      <c r="L72" s="72"/>
      <c r="M72" s="72"/>
      <c r="N72" s="72"/>
    </row>
    <row r="73" spans="1:14" outlineLevel="1">
      <c r="A73" s="56"/>
      <c r="B73" s="57" t="s">
        <v>63</v>
      </c>
      <c r="C73" s="71"/>
      <c r="D73" s="74" t="s">
        <v>221</v>
      </c>
      <c r="E73" s="72" t="s">
        <v>272</v>
      </c>
      <c r="F73" s="75"/>
      <c r="G73" s="75"/>
      <c r="H73" s="75"/>
      <c r="I73" s="139">
        <v>0</v>
      </c>
      <c r="J73" s="75" t="s">
        <v>18</v>
      </c>
      <c r="K73" s="72"/>
      <c r="L73" s="72"/>
      <c r="M73" s="72"/>
      <c r="N73" s="72"/>
    </row>
    <row r="74" spans="1:14" ht="126" outlineLevel="1">
      <c r="A74" s="56"/>
      <c r="B74" s="54" t="s">
        <v>103</v>
      </c>
      <c r="C74" s="71" t="s">
        <v>267</v>
      </c>
      <c r="D74" s="74" t="s">
        <v>221</v>
      </c>
      <c r="E74" s="72" t="s">
        <v>491</v>
      </c>
      <c r="F74" s="75"/>
      <c r="G74" s="75"/>
      <c r="H74" s="75">
        <v>1</v>
      </c>
      <c r="I74" s="139">
        <v>0</v>
      </c>
      <c r="J74" s="75" t="s">
        <v>24</v>
      </c>
      <c r="K74" s="77" t="s">
        <v>492</v>
      </c>
      <c r="L74" s="72" t="s">
        <v>493</v>
      </c>
      <c r="M74" s="72" t="s">
        <v>494</v>
      </c>
      <c r="N74" s="72"/>
    </row>
    <row r="75" spans="1:14" outlineLevel="1">
      <c r="A75" s="56"/>
      <c r="B75" s="57" t="s">
        <v>106</v>
      </c>
      <c r="C75" s="71"/>
      <c r="D75" s="74" t="s">
        <v>221</v>
      </c>
      <c r="E75" s="72" t="s">
        <v>218</v>
      </c>
      <c r="F75" s="75"/>
      <c r="G75" s="75"/>
      <c r="H75" s="75"/>
      <c r="I75" s="139">
        <v>0</v>
      </c>
      <c r="J75" s="75" t="s">
        <v>18</v>
      </c>
      <c r="K75" s="72"/>
      <c r="L75" s="72"/>
      <c r="M75" s="72"/>
      <c r="N75" s="72"/>
    </row>
    <row r="76" spans="1:14" outlineLevel="1">
      <c r="A76" s="56"/>
      <c r="B76" s="57" t="s">
        <v>102</v>
      </c>
      <c r="C76" s="71"/>
      <c r="D76" s="74" t="s">
        <v>221</v>
      </c>
      <c r="E76" s="72" t="s">
        <v>218</v>
      </c>
      <c r="F76" s="75"/>
      <c r="G76" s="75"/>
      <c r="H76" s="75"/>
      <c r="I76" s="139">
        <v>0</v>
      </c>
      <c r="J76" s="75" t="s">
        <v>18</v>
      </c>
      <c r="K76" s="72"/>
      <c r="L76" s="72"/>
      <c r="M76" s="72"/>
      <c r="N76" s="72"/>
    </row>
    <row r="77" spans="1:14" outlineLevel="1">
      <c r="A77" s="56"/>
      <c r="B77" s="57" t="s">
        <v>63</v>
      </c>
      <c r="C77" s="71"/>
      <c r="D77" s="74" t="s">
        <v>221</v>
      </c>
      <c r="E77" s="72" t="s">
        <v>218</v>
      </c>
      <c r="F77" s="75"/>
      <c r="G77" s="75"/>
      <c r="H77" s="75"/>
      <c r="I77" s="139">
        <v>0</v>
      </c>
      <c r="J77" s="75" t="s">
        <v>18</v>
      </c>
      <c r="K77" s="72"/>
      <c r="L77" s="72"/>
      <c r="M77" s="72"/>
      <c r="N77" s="72"/>
    </row>
    <row r="78" spans="1:14" ht="38.5" outlineLevel="1">
      <c r="A78" s="56"/>
      <c r="B78" s="54" t="s">
        <v>434</v>
      </c>
      <c r="C78" s="71" t="s">
        <v>326</v>
      </c>
      <c r="D78" s="74" t="s">
        <v>221</v>
      </c>
      <c r="E78" s="98" t="s">
        <v>435</v>
      </c>
      <c r="F78" s="75"/>
      <c r="G78" s="75" t="s">
        <v>275</v>
      </c>
      <c r="H78" s="75" t="s">
        <v>125</v>
      </c>
      <c r="I78" s="139">
        <v>0</v>
      </c>
      <c r="J78" s="75" t="s">
        <v>24</v>
      </c>
      <c r="K78" s="72" t="s">
        <v>436</v>
      </c>
      <c r="L78" s="72" t="s">
        <v>437</v>
      </c>
      <c r="M78" s="72"/>
      <c r="N78" s="72"/>
    </row>
    <row r="79" spans="1:14" outlineLevel="1">
      <c r="A79" s="56"/>
      <c r="B79" s="57" t="s">
        <v>26</v>
      </c>
      <c r="C79" s="71"/>
      <c r="D79" s="74" t="s">
        <v>221</v>
      </c>
      <c r="E79" s="72"/>
      <c r="F79" s="75"/>
      <c r="G79" s="75"/>
      <c r="H79" s="75"/>
      <c r="I79" s="139">
        <v>0</v>
      </c>
      <c r="J79" s="75" t="s">
        <v>18</v>
      </c>
      <c r="K79" s="72"/>
      <c r="L79" s="72"/>
      <c r="M79" s="72"/>
      <c r="N79" s="72"/>
    </row>
    <row r="80" spans="1:14" outlineLevel="1">
      <c r="A80" s="56"/>
      <c r="B80" s="57" t="s">
        <v>63</v>
      </c>
      <c r="C80" s="71"/>
      <c r="D80" s="74"/>
      <c r="E80" s="72"/>
      <c r="F80" s="75"/>
      <c r="G80" s="75"/>
      <c r="H80" s="75"/>
      <c r="I80" s="139">
        <v>0</v>
      </c>
      <c r="J80" s="75" t="s">
        <v>18</v>
      </c>
      <c r="K80" s="72"/>
      <c r="L80" s="72"/>
      <c r="M80" s="72"/>
      <c r="N80" s="72"/>
    </row>
    <row r="81" spans="1:14" ht="26" outlineLevel="1">
      <c r="A81" s="56"/>
      <c r="B81" s="54" t="s">
        <v>438</v>
      </c>
      <c r="C81" s="71" t="s">
        <v>326</v>
      </c>
      <c r="D81" s="74" t="s">
        <v>221</v>
      </c>
      <c r="E81" s="98"/>
      <c r="F81" s="75"/>
      <c r="G81" s="75" t="s">
        <v>275</v>
      </c>
      <c r="H81" s="75" t="s">
        <v>125</v>
      </c>
      <c r="I81" s="139">
        <v>0</v>
      </c>
      <c r="J81" s="75" t="s">
        <v>24</v>
      </c>
      <c r="K81" s="72" t="s">
        <v>495</v>
      </c>
      <c r="L81" s="86"/>
      <c r="M81" s="72"/>
      <c r="N81" s="72"/>
    </row>
    <row r="82" spans="1:14" outlineLevel="1">
      <c r="A82" s="56"/>
      <c r="B82" s="57" t="s">
        <v>26</v>
      </c>
      <c r="C82" s="71"/>
      <c r="D82" s="74"/>
      <c r="E82" s="72"/>
      <c r="F82" s="75"/>
      <c r="G82" s="75"/>
      <c r="H82" s="75"/>
      <c r="I82" s="139">
        <v>0</v>
      </c>
      <c r="J82" s="75" t="s">
        <v>18</v>
      </c>
      <c r="K82" s="72"/>
      <c r="L82" s="72"/>
      <c r="M82" s="72"/>
      <c r="N82" s="72"/>
    </row>
    <row r="83" spans="1:14" outlineLevel="1">
      <c r="A83" s="56"/>
      <c r="B83" s="57" t="s">
        <v>63</v>
      </c>
      <c r="C83" s="71"/>
      <c r="D83" s="74"/>
      <c r="E83" s="72"/>
      <c r="F83" s="75"/>
      <c r="G83" s="75"/>
      <c r="H83" s="75"/>
      <c r="I83" s="139">
        <v>0</v>
      </c>
      <c r="J83" s="75" t="s">
        <v>18</v>
      </c>
      <c r="K83" s="72"/>
      <c r="L83" s="72"/>
      <c r="M83" s="72"/>
      <c r="N83" s="72"/>
    </row>
    <row r="84" spans="1:14" outlineLevel="1">
      <c r="A84" s="56"/>
      <c r="B84" s="54" t="s">
        <v>109</v>
      </c>
      <c r="C84" s="71" t="s">
        <v>218</v>
      </c>
      <c r="D84" s="74" t="s">
        <v>228</v>
      </c>
      <c r="E84" s="72" t="s">
        <v>329</v>
      </c>
      <c r="F84" s="75"/>
      <c r="G84" s="75" t="s">
        <v>276</v>
      </c>
      <c r="H84" s="75"/>
      <c r="I84" s="139">
        <v>0</v>
      </c>
      <c r="J84" s="75" t="s">
        <v>24</v>
      </c>
      <c r="K84" s="72" t="s">
        <v>110</v>
      </c>
      <c r="L84" s="72"/>
      <c r="M84" s="72"/>
      <c r="N84" s="72"/>
    </row>
    <row r="85" spans="1:14" outlineLevel="1">
      <c r="A85" s="56"/>
      <c r="B85" s="57" t="s">
        <v>26</v>
      </c>
      <c r="C85" s="71" t="s">
        <v>218</v>
      </c>
      <c r="D85" s="74"/>
      <c r="E85" s="72"/>
      <c r="F85" s="75"/>
      <c r="G85" s="75"/>
      <c r="H85" s="75"/>
      <c r="I85" s="139">
        <v>0</v>
      </c>
      <c r="J85" s="75" t="s">
        <v>18</v>
      </c>
      <c r="K85" s="72"/>
      <c r="L85" s="72"/>
      <c r="M85" s="72"/>
      <c r="N85" s="72"/>
    </row>
    <row r="86" spans="1:14" outlineLevel="1">
      <c r="A86" s="56"/>
      <c r="B86" s="57" t="s">
        <v>63</v>
      </c>
      <c r="C86" s="71" t="s">
        <v>218</v>
      </c>
      <c r="D86" s="74"/>
      <c r="E86" s="72"/>
      <c r="F86" s="75"/>
      <c r="G86" s="75"/>
      <c r="H86" s="75"/>
      <c r="I86" s="139">
        <v>0</v>
      </c>
      <c r="J86" s="75" t="s">
        <v>18</v>
      </c>
      <c r="K86" s="72"/>
      <c r="L86" s="72"/>
      <c r="M86" s="72"/>
      <c r="N86" s="72"/>
    </row>
    <row r="87" spans="1:14" ht="88.5" outlineLevel="1">
      <c r="A87" s="56"/>
      <c r="B87" s="54" t="s">
        <v>111</v>
      </c>
      <c r="C87" s="71" t="s">
        <v>219</v>
      </c>
      <c r="D87" s="74" t="s">
        <v>221</v>
      </c>
      <c r="E87" s="72" t="s">
        <v>277</v>
      </c>
      <c r="F87" s="75"/>
      <c r="G87" s="75" t="s">
        <v>234</v>
      </c>
      <c r="H87" s="75">
        <v>2</v>
      </c>
      <c r="I87" s="139">
        <v>0</v>
      </c>
      <c r="J87" s="75" t="s">
        <v>24</v>
      </c>
      <c r="K87" s="72" t="s">
        <v>112</v>
      </c>
      <c r="L87" s="72"/>
      <c r="M87" s="72"/>
      <c r="N87" s="72"/>
    </row>
    <row r="88" spans="1:14" outlineLevel="1">
      <c r="A88" s="56"/>
      <c r="B88" s="57" t="s">
        <v>113</v>
      </c>
      <c r="C88" s="71"/>
      <c r="D88" s="74" t="s">
        <v>221</v>
      </c>
      <c r="E88" s="72"/>
      <c r="F88" s="75"/>
      <c r="G88" s="75"/>
      <c r="H88" s="75"/>
      <c r="I88" s="139">
        <v>0</v>
      </c>
      <c r="J88" s="75" t="s">
        <v>18</v>
      </c>
      <c r="K88" s="72"/>
      <c r="L88" s="72"/>
      <c r="M88" s="72"/>
      <c r="N88" s="72"/>
    </row>
    <row r="89" spans="1:14" outlineLevel="1">
      <c r="A89" s="56"/>
      <c r="B89" s="57" t="s">
        <v>114</v>
      </c>
      <c r="C89" s="71"/>
      <c r="D89" s="74" t="s">
        <v>221</v>
      </c>
      <c r="E89" s="72" t="s">
        <v>496</v>
      </c>
      <c r="F89" s="75"/>
      <c r="G89" s="75"/>
      <c r="H89" s="75"/>
      <c r="I89" s="139">
        <v>0</v>
      </c>
      <c r="J89" s="75" t="s">
        <v>18</v>
      </c>
      <c r="K89" s="72"/>
      <c r="L89" s="72"/>
      <c r="M89" s="72"/>
      <c r="N89" s="72"/>
    </row>
    <row r="90" spans="1:14" outlineLevel="1">
      <c r="A90" s="56"/>
      <c r="B90" s="57" t="s">
        <v>115</v>
      </c>
      <c r="C90" s="71"/>
      <c r="D90" s="74" t="s">
        <v>125</v>
      </c>
      <c r="E90" s="72"/>
      <c r="F90" s="75"/>
      <c r="G90" s="75"/>
      <c r="H90" s="75"/>
      <c r="I90" s="139">
        <v>0</v>
      </c>
      <c r="J90" s="75" t="s">
        <v>18</v>
      </c>
      <c r="K90" s="72"/>
      <c r="L90" s="72"/>
      <c r="M90" s="72"/>
      <c r="N90" s="72"/>
    </row>
    <row r="91" spans="1:14" ht="113.5" outlineLevel="1">
      <c r="A91" s="56"/>
      <c r="B91" s="54" t="s">
        <v>116</v>
      </c>
      <c r="C91" s="71" t="s">
        <v>497</v>
      </c>
      <c r="D91" s="74" t="s">
        <v>221</v>
      </c>
      <c r="E91" s="72" t="s">
        <v>441</v>
      </c>
      <c r="F91" s="75">
        <v>30</v>
      </c>
      <c r="G91" s="75" t="s">
        <v>234</v>
      </c>
      <c r="H91" s="75">
        <v>2</v>
      </c>
      <c r="I91" s="139">
        <v>0</v>
      </c>
      <c r="J91" s="75" t="s">
        <v>24</v>
      </c>
      <c r="K91" s="146" t="s">
        <v>279</v>
      </c>
      <c r="L91" s="72"/>
      <c r="M91" s="72"/>
      <c r="N91" s="72"/>
    </row>
    <row r="92" spans="1:14" outlineLevel="1">
      <c r="A92" s="56"/>
      <c r="B92" s="57" t="s">
        <v>26</v>
      </c>
      <c r="C92" s="71"/>
      <c r="D92" s="74"/>
      <c r="E92" s="72"/>
      <c r="F92" s="75"/>
      <c r="G92" s="75"/>
      <c r="H92" s="75"/>
      <c r="I92" s="139">
        <v>0</v>
      </c>
      <c r="J92" s="75" t="s">
        <v>18</v>
      </c>
      <c r="K92" s="146"/>
      <c r="L92" s="72"/>
      <c r="M92" s="72"/>
      <c r="N92" s="72"/>
    </row>
    <row r="93" spans="1:14" outlineLevel="1">
      <c r="A93" s="56"/>
      <c r="B93" s="57" t="s">
        <v>115</v>
      </c>
      <c r="C93" s="71"/>
      <c r="D93" s="74"/>
      <c r="E93" s="72"/>
      <c r="F93" s="75"/>
      <c r="G93" s="75"/>
      <c r="H93" s="75"/>
      <c r="I93" s="139">
        <v>0</v>
      </c>
      <c r="J93" s="75" t="s">
        <v>18</v>
      </c>
      <c r="K93" s="146"/>
      <c r="L93" s="72"/>
      <c r="M93" s="72"/>
      <c r="N93" s="72"/>
    </row>
    <row r="94" spans="1:14">
      <c r="A94" s="56"/>
      <c r="B94" s="55" t="s">
        <v>118</v>
      </c>
      <c r="C94" s="141"/>
      <c r="D94" s="160"/>
      <c r="E94" s="143"/>
      <c r="F94" s="142"/>
      <c r="G94" s="142"/>
      <c r="H94" s="142"/>
      <c r="I94" s="67">
        <f>SUM(I95:I105)</f>
        <v>0</v>
      </c>
      <c r="J94" s="142"/>
      <c r="K94" s="143"/>
      <c r="L94" s="143"/>
      <c r="M94" s="143"/>
      <c r="N94" s="143"/>
    </row>
    <row r="95" spans="1:14" outlineLevel="1">
      <c r="A95" s="56"/>
      <c r="B95" s="54" t="s">
        <v>119</v>
      </c>
      <c r="C95" s="71"/>
      <c r="D95" s="74" t="s">
        <v>228</v>
      </c>
      <c r="E95" s="72"/>
      <c r="F95" s="75"/>
      <c r="G95" s="75" t="s">
        <v>275</v>
      </c>
      <c r="H95" s="75"/>
      <c r="I95" s="139">
        <v>0</v>
      </c>
      <c r="J95" s="75" t="s">
        <v>24</v>
      </c>
      <c r="K95" s="72"/>
      <c r="L95" s="72"/>
      <c r="M95" s="72"/>
      <c r="N95" s="72"/>
    </row>
    <row r="96" spans="1:14" outlineLevel="1">
      <c r="A96" s="56"/>
      <c r="B96" s="57" t="s">
        <v>26</v>
      </c>
      <c r="C96" s="71"/>
      <c r="D96" s="74"/>
      <c r="E96" s="72"/>
      <c r="F96" s="75"/>
      <c r="G96" s="75"/>
      <c r="H96" s="75"/>
      <c r="I96" s="139">
        <v>0</v>
      </c>
      <c r="J96" s="75" t="s">
        <v>18</v>
      </c>
      <c r="K96" s="72"/>
      <c r="L96" s="72"/>
      <c r="M96" s="72"/>
      <c r="N96" s="72"/>
    </row>
    <row r="97" spans="1:14" ht="63.5" outlineLevel="1">
      <c r="A97" s="56"/>
      <c r="B97" s="54" t="s">
        <v>122</v>
      </c>
      <c r="C97" s="71" t="s">
        <v>498</v>
      </c>
      <c r="D97" s="74" t="s">
        <v>221</v>
      </c>
      <c r="E97" s="72" t="s">
        <v>499</v>
      </c>
      <c r="F97" s="75"/>
      <c r="G97" s="75" t="s">
        <v>234</v>
      </c>
      <c r="H97" s="75">
        <v>2</v>
      </c>
      <c r="I97" s="140" t="s">
        <v>32</v>
      </c>
      <c r="J97" s="75" t="s">
        <v>24</v>
      </c>
      <c r="K97" s="72" t="s">
        <v>500</v>
      </c>
      <c r="L97" s="72" t="s">
        <v>446</v>
      </c>
      <c r="M97" s="72"/>
      <c r="N97" s="72"/>
    </row>
    <row r="98" spans="1:14" outlineLevel="1">
      <c r="A98" s="56"/>
      <c r="B98" s="57" t="s">
        <v>126</v>
      </c>
      <c r="C98" s="71"/>
      <c r="D98" s="74"/>
      <c r="E98" s="72"/>
      <c r="F98" s="75"/>
      <c r="G98" s="75"/>
      <c r="H98" s="75"/>
      <c r="I98" s="140"/>
      <c r="J98" s="75" t="s">
        <v>18</v>
      </c>
      <c r="K98" s="72"/>
      <c r="L98" s="72"/>
      <c r="M98" s="72"/>
      <c r="N98" s="72"/>
    </row>
    <row r="99" spans="1:14" outlineLevel="1">
      <c r="A99" s="56"/>
      <c r="B99" s="54" t="s">
        <v>127</v>
      </c>
      <c r="C99" s="71"/>
      <c r="D99" s="74" t="s">
        <v>228</v>
      </c>
      <c r="E99" s="72"/>
      <c r="F99" s="75"/>
      <c r="G99" s="75" t="s">
        <v>234</v>
      </c>
      <c r="H99" s="75">
        <v>0</v>
      </c>
      <c r="I99" s="140" t="s">
        <v>32</v>
      </c>
      <c r="J99" s="75" t="s">
        <v>24</v>
      </c>
      <c r="K99" s="72"/>
      <c r="L99" s="72"/>
      <c r="M99" s="72"/>
      <c r="N99" s="72"/>
    </row>
    <row r="100" spans="1:14" outlineLevel="1">
      <c r="A100" s="56"/>
      <c r="B100" s="57" t="s">
        <v>129</v>
      </c>
      <c r="C100" s="71" t="s">
        <v>218</v>
      </c>
      <c r="D100" s="74" t="s">
        <v>228</v>
      </c>
      <c r="E100" s="72" t="s">
        <v>218</v>
      </c>
      <c r="F100" s="75"/>
      <c r="G100" s="75" t="s">
        <v>234</v>
      </c>
      <c r="H100" s="75"/>
      <c r="I100" s="140" t="s">
        <v>32</v>
      </c>
      <c r="J100" s="75" t="s">
        <v>18</v>
      </c>
      <c r="K100" s="72"/>
      <c r="L100" s="72"/>
      <c r="M100" s="72"/>
      <c r="N100" s="72"/>
    </row>
    <row r="101" spans="1:14" ht="63.5" outlineLevel="1">
      <c r="A101" s="56"/>
      <c r="B101" s="54" t="s">
        <v>130</v>
      </c>
      <c r="C101" s="71" t="s">
        <v>449</v>
      </c>
      <c r="D101" s="74" t="s">
        <v>221</v>
      </c>
      <c r="E101" s="72" t="s">
        <v>501</v>
      </c>
      <c r="F101" s="75" t="s">
        <v>242</v>
      </c>
      <c r="G101" s="75" t="s">
        <v>242</v>
      </c>
      <c r="H101" s="75"/>
      <c r="I101" s="139">
        <v>0</v>
      </c>
      <c r="J101" s="75" t="s">
        <v>24</v>
      </c>
      <c r="K101" s="72" t="s">
        <v>451</v>
      </c>
      <c r="L101" s="72" t="s">
        <v>452</v>
      </c>
      <c r="M101" s="72"/>
      <c r="N101" s="72"/>
    </row>
    <row r="102" spans="1:14" outlineLevel="1">
      <c r="A102" s="56"/>
      <c r="B102" s="57" t="s">
        <v>26</v>
      </c>
      <c r="C102" s="71"/>
      <c r="D102" s="74"/>
      <c r="E102" s="72"/>
      <c r="F102" s="75"/>
      <c r="G102" s="75"/>
      <c r="H102" s="75"/>
      <c r="I102" s="139">
        <v>0</v>
      </c>
      <c r="J102" s="75" t="s">
        <v>18</v>
      </c>
      <c r="K102" s="72"/>
      <c r="L102" s="72"/>
      <c r="M102" s="72"/>
      <c r="N102" s="72"/>
    </row>
    <row r="103" spans="1:14" ht="26" outlineLevel="1">
      <c r="A103" s="56"/>
      <c r="B103" s="57" t="s">
        <v>63</v>
      </c>
      <c r="C103" s="71"/>
      <c r="D103" s="74"/>
      <c r="E103" s="72" t="s">
        <v>453</v>
      </c>
      <c r="F103" s="75"/>
      <c r="G103" s="75"/>
      <c r="H103" s="75"/>
      <c r="I103" s="139">
        <v>0</v>
      </c>
      <c r="J103" s="75" t="s">
        <v>18</v>
      </c>
      <c r="K103" s="72"/>
      <c r="L103" s="72"/>
      <c r="M103" s="72"/>
      <c r="N103" s="72"/>
    </row>
    <row r="104" spans="1:14" outlineLevel="1">
      <c r="A104" s="56"/>
      <c r="B104" s="54" t="s">
        <v>131</v>
      </c>
      <c r="C104" s="71" t="s">
        <v>218</v>
      </c>
      <c r="D104" s="74"/>
      <c r="E104" s="72"/>
      <c r="F104" s="75"/>
      <c r="G104" s="75"/>
      <c r="H104" s="75"/>
      <c r="I104" s="139">
        <v>0</v>
      </c>
      <c r="J104" s="75"/>
      <c r="K104" s="72"/>
      <c r="L104" s="72"/>
      <c r="M104" s="72"/>
      <c r="N104" s="72"/>
    </row>
    <row r="105" spans="1:14" outlineLevel="1">
      <c r="A105" s="56"/>
      <c r="B105" s="57" t="s">
        <v>132</v>
      </c>
      <c r="C105" s="71" t="s">
        <v>218</v>
      </c>
      <c r="D105" s="74"/>
      <c r="E105" s="72"/>
      <c r="F105" s="75"/>
      <c r="G105" s="75"/>
      <c r="H105" s="75"/>
      <c r="I105" s="139">
        <v>0</v>
      </c>
      <c r="J105" s="75"/>
      <c r="K105" s="72"/>
      <c r="L105" s="72"/>
      <c r="M105" s="72"/>
      <c r="N105" s="72"/>
    </row>
    <row r="106" spans="1:14" outlineLevel="1">
      <c r="A106" s="56"/>
      <c r="B106" s="138" t="s">
        <v>133</v>
      </c>
      <c r="C106" s="141"/>
      <c r="D106" s="160"/>
      <c r="E106" s="143"/>
      <c r="F106" s="142"/>
      <c r="G106" s="142"/>
      <c r="H106" s="142"/>
      <c r="I106" s="67">
        <f>SUM(I107:I108)</f>
        <v>0</v>
      </c>
      <c r="J106" s="142"/>
      <c r="K106" s="143"/>
      <c r="L106" s="143"/>
      <c r="M106" s="143"/>
      <c r="N106" s="143"/>
    </row>
    <row r="107" spans="1:14" ht="38.5" outlineLevel="1">
      <c r="A107" s="56"/>
      <c r="B107" s="54" t="s">
        <v>134</v>
      </c>
      <c r="C107" s="71" t="s">
        <v>218</v>
      </c>
      <c r="D107" s="74" t="s">
        <v>221</v>
      </c>
      <c r="E107" s="72"/>
      <c r="F107" s="75"/>
      <c r="G107" s="75"/>
      <c r="H107" s="75"/>
      <c r="I107" s="140" t="s">
        <v>32</v>
      </c>
      <c r="J107" s="75"/>
      <c r="K107" s="72" t="s">
        <v>135</v>
      </c>
      <c r="L107" s="72"/>
      <c r="M107" s="72"/>
      <c r="N107" s="72"/>
    </row>
    <row r="108" spans="1:14" ht="38.5" outlineLevel="1">
      <c r="A108" s="56"/>
      <c r="B108" s="57" t="s">
        <v>136</v>
      </c>
      <c r="C108" s="71" t="s">
        <v>502</v>
      </c>
      <c r="D108" s="74" t="s">
        <v>221</v>
      </c>
      <c r="E108" s="146" t="s">
        <v>503</v>
      </c>
      <c r="F108" s="75"/>
      <c r="G108" s="75"/>
      <c r="H108" s="75">
        <v>1</v>
      </c>
      <c r="I108" s="140" t="s">
        <v>137</v>
      </c>
      <c r="J108" s="75"/>
      <c r="K108" s="72"/>
      <c r="L108" s="146"/>
      <c r="M108" s="72"/>
      <c r="N108" s="72"/>
    </row>
    <row r="109" spans="1:14">
      <c r="A109" s="56"/>
      <c r="B109" s="138" t="s">
        <v>139</v>
      </c>
      <c r="C109" s="141"/>
      <c r="D109" s="160"/>
      <c r="E109" s="143"/>
      <c r="F109" s="142"/>
      <c r="G109" s="142"/>
      <c r="H109" s="142"/>
      <c r="I109" s="67">
        <f>-SUM(I110)</f>
        <v>0</v>
      </c>
      <c r="J109" s="142"/>
      <c r="K109" s="143"/>
      <c r="L109" s="143"/>
      <c r="M109" s="143"/>
      <c r="N109" s="143"/>
    </row>
    <row r="110" spans="1:14" ht="76" outlineLevel="1">
      <c r="A110" s="56"/>
      <c r="B110" s="54" t="s">
        <v>140</v>
      </c>
      <c r="C110" s="71" t="s">
        <v>504</v>
      </c>
      <c r="D110" s="74" t="s">
        <v>221</v>
      </c>
      <c r="E110" s="72" t="s">
        <v>505</v>
      </c>
      <c r="F110" s="75"/>
      <c r="G110" s="75"/>
      <c r="H110" s="75"/>
      <c r="I110" s="139">
        <v>0</v>
      </c>
      <c r="J110" s="75"/>
      <c r="K110" s="150" t="s">
        <v>506</v>
      </c>
      <c r="L110" s="91" t="s">
        <v>141</v>
      </c>
      <c r="M110" s="72"/>
      <c r="N110" s="72"/>
    </row>
    <row r="111" spans="1:14" ht="15" thickBot="1">
      <c r="A111" s="1"/>
      <c r="B111" s="151"/>
      <c r="C111" s="152"/>
      <c r="D111" s="153"/>
      <c r="E111" s="154"/>
      <c r="F111" s="155"/>
      <c r="G111" s="155"/>
      <c r="H111" s="155"/>
      <c r="I111" s="155"/>
      <c r="J111" s="155"/>
      <c r="K111" s="154"/>
      <c r="L111" s="154"/>
      <c r="M111" s="154"/>
      <c r="N111" s="154"/>
    </row>
    <row r="112" spans="1:14" ht="15" thickBot="1">
      <c r="A112" s="1"/>
      <c r="B112" s="66"/>
      <c r="C112" s="152"/>
      <c r="D112" s="153"/>
      <c r="E112" s="154"/>
      <c r="F112" s="155"/>
      <c r="G112" s="4" t="s">
        <v>142</v>
      </c>
      <c r="H112" s="5"/>
      <c r="I112" s="6">
        <f>SUM(I20+I29+I47+I69+I94+I106+I109)</f>
        <v>0</v>
      </c>
      <c r="J112" s="155"/>
      <c r="K112" s="154"/>
      <c r="L112" s="154"/>
      <c r="M112" s="154"/>
      <c r="N112" s="154"/>
    </row>
    <row r="113" spans="1:14">
      <c r="A113" s="1"/>
      <c r="B113" s="66"/>
      <c r="C113" s="152"/>
      <c r="D113" s="153"/>
      <c r="E113" s="154"/>
      <c r="F113" s="155"/>
      <c r="G113" s="155"/>
      <c r="H113" s="155"/>
      <c r="I113" s="155"/>
      <c r="J113" s="155"/>
      <c r="K113" s="154"/>
      <c r="L113" s="154"/>
      <c r="M113" s="154"/>
      <c r="N113" s="154"/>
    </row>
    <row r="114" spans="1:14">
      <c r="A114" s="1"/>
      <c r="B114" s="66"/>
      <c r="C114" s="152"/>
      <c r="D114" s="153"/>
      <c r="E114" s="154"/>
      <c r="F114" s="155"/>
      <c r="G114" s="155"/>
      <c r="H114" s="155"/>
      <c r="I114" s="155"/>
      <c r="J114" s="155"/>
      <c r="K114" s="154"/>
      <c r="L114" s="154"/>
      <c r="M114" s="154"/>
      <c r="N114" s="154"/>
    </row>
    <row r="115" spans="1:14">
      <c r="A115" s="1"/>
      <c r="C115" s="152"/>
      <c r="D115" s="153"/>
      <c r="E115" s="154"/>
      <c r="F115" s="155"/>
      <c r="G115" s="155"/>
      <c r="H115" s="155"/>
      <c r="I115" s="155"/>
      <c r="J115" s="155"/>
      <c r="K115" s="154"/>
      <c r="L115" s="154"/>
      <c r="M115" s="154"/>
      <c r="N115" s="154"/>
    </row>
    <row r="116" spans="1:14">
      <c r="A116" s="1"/>
      <c r="B116" s="151"/>
      <c r="C116" s="152"/>
      <c r="D116" s="153"/>
      <c r="E116" s="154"/>
      <c r="F116" s="155"/>
      <c r="G116" s="155"/>
      <c r="H116" s="155"/>
      <c r="I116" s="155"/>
      <c r="J116" s="155"/>
      <c r="K116" s="154"/>
      <c r="L116" s="154"/>
      <c r="M116" s="154"/>
      <c r="N116" s="154"/>
    </row>
    <row r="117" spans="1:14">
      <c r="A117" s="1"/>
      <c r="B117" s="151"/>
      <c r="C117" s="152"/>
      <c r="D117" s="153"/>
      <c r="E117" s="154"/>
      <c r="F117" s="155"/>
      <c r="G117" s="155"/>
      <c r="H117" s="155"/>
      <c r="I117" s="155"/>
      <c r="J117" s="155"/>
      <c r="K117" s="154"/>
      <c r="L117" s="154"/>
      <c r="M117" s="154"/>
      <c r="N117" s="154"/>
    </row>
    <row r="118" spans="1:14">
      <c r="A118" s="1"/>
      <c r="B118" s="151"/>
      <c r="C118" s="152"/>
      <c r="D118" s="153"/>
      <c r="E118" s="154"/>
      <c r="F118" s="155"/>
      <c r="G118" s="155"/>
      <c r="H118" s="155"/>
      <c r="I118" s="155"/>
      <c r="J118" s="155"/>
      <c r="K118" s="154"/>
      <c r="L118" s="154"/>
      <c r="M118" s="154"/>
      <c r="N118" s="154"/>
    </row>
    <row r="119" spans="1:14">
      <c r="A119" s="1"/>
      <c r="B119" s="151"/>
      <c r="C119" s="152"/>
      <c r="D119" s="153"/>
      <c r="E119" s="154"/>
      <c r="F119" s="155"/>
      <c r="G119" s="155"/>
      <c r="H119" s="155"/>
      <c r="I119" s="155"/>
      <c r="J119" s="155"/>
      <c r="K119" s="154"/>
      <c r="L119" s="154"/>
      <c r="M119" s="154"/>
      <c r="N119" s="154"/>
    </row>
    <row r="120" spans="1:14">
      <c r="A120" s="1"/>
      <c r="B120" s="151"/>
      <c r="C120" s="152"/>
      <c r="D120" s="153"/>
      <c r="E120" s="154"/>
      <c r="F120" s="155"/>
      <c r="G120" s="155"/>
      <c r="H120" s="155"/>
      <c r="I120" s="155"/>
      <c r="J120" s="155"/>
      <c r="K120" s="154"/>
      <c r="L120" s="154"/>
      <c r="M120" s="154"/>
      <c r="N120" s="154"/>
    </row>
    <row r="121" spans="1:14">
      <c r="A121" s="1"/>
      <c r="B121" s="151"/>
      <c r="C121" s="152"/>
      <c r="D121" s="153"/>
      <c r="E121" s="154"/>
      <c r="F121" s="155"/>
      <c r="G121" s="155"/>
      <c r="H121" s="155"/>
      <c r="I121" s="155"/>
      <c r="J121" s="155"/>
      <c r="K121" s="154"/>
      <c r="L121" s="154"/>
      <c r="M121" s="154"/>
      <c r="N121" s="154"/>
    </row>
    <row r="122" spans="1:14">
      <c r="A122" s="1"/>
      <c r="B122" s="151"/>
      <c r="C122" s="152"/>
      <c r="D122" s="153"/>
      <c r="E122" s="154"/>
      <c r="F122" s="155"/>
      <c r="G122" s="155"/>
      <c r="H122" s="155"/>
      <c r="I122" s="155"/>
      <c r="J122" s="155"/>
      <c r="K122" s="154"/>
      <c r="L122" s="154"/>
      <c r="M122" s="154"/>
      <c r="N122" s="154"/>
    </row>
    <row r="123" spans="1:14">
      <c r="A123" s="1"/>
      <c r="B123" s="151"/>
      <c r="C123" s="152"/>
      <c r="D123" s="153"/>
      <c r="E123" s="154"/>
      <c r="F123" s="155"/>
      <c r="G123" s="155"/>
      <c r="H123" s="155"/>
      <c r="I123" s="155"/>
      <c r="J123" s="155"/>
      <c r="K123" s="154"/>
      <c r="L123" s="154"/>
      <c r="M123" s="154"/>
      <c r="N123" s="154"/>
    </row>
    <row r="124" spans="1:14">
      <c r="A124" s="1"/>
      <c r="B124" s="151"/>
      <c r="C124" s="152"/>
      <c r="D124" s="153"/>
      <c r="E124" s="154"/>
      <c r="F124" s="155"/>
      <c r="G124" s="155"/>
      <c r="H124" s="155"/>
      <c r="I124" s="155"/>
      <c r="J124" s="155"/>
      <c r="K124" s="154"/>
      <c r="L124" s="154"/>
      <c r="M124" s="154"/>
      <c r="N124" s="154"/>
    </row>
    <row r="125" spans="1:14">
      <c r="A125" s="1"/>
      <c r="B125" s="151"/>
      <c r="C125" s="152"/>
      <c r="D125" s="153"/>
      <c r="E125" s="154"/>
      <c r="F125" s="155"/>
      <c r="G125" s="155"/>
      <c r="H125" s="155"/>
      <c r="I125" s="155"/>
      <c r="J125" s="155"/>
      <c r="K125" s="154"/>
      <c r="L125" s="154"/>
      <c r="M125" s="154"/>
      <c r="N125" s="154"/>
    </row>
    <row r="126" spans="1:14">
      <c r="A126" s="1"/>
      <c r="B126" s="151"/>
      <c r="C126" s="152"/>
      <c r="D126" s="153"/>
      <c r="E126" s="154"/>
      <c r="F126" s="155"/>
      <c r="G126" s="155"/>
      <c r="H126" s="155"/>
      <c r="I126" s="155"/>
      <c r="J126" s="155"/>
      <c r="K126" s="154"/>
      <c r="L126" s="154"/>
      <c r="M126" s="154"/>
      <c r="N126" s="154"/>
    </row>
    <row r="127" spans="1:14">
      <c r="A127" s="1"/>
      <c r="B127" s="151"/>
      <c r="C127" s="152"/>
      <c r="D127" s="153"/>
      <c r="E127" s="154"/>
      <c r="F127" s="155"/>
      <c r="G127" s="155"/>
      <c r="H127" s="155"/>
      <c r="I127" s="155"/>
      <c r="J127" s="155"/>
      <c r="K127" s="154"/>
      <c r="L127" s="154"/>
      <c r="M127" s="154"/>
      <c r="N127" s="154"/>
    </row>
    <row r="128" spans="1:14">
      <c r="A128" s="1"/>
      <c r="B128" s="151"/>
      <c r="C128" s="152"/>
      <c r="D128" s="153"/>
      <c r="E128" s="154"/>
      <c r="F128" s="155"/>
      <c r="G128" s="155"/>
      <c r="H128" s="155"/>
      <c r="I128" s="155"/>
      <c r="J128" s="155"/>
      <c r="K128" s="154"/>
      <c r="L128" s="154"/>
      <c r="M128" s="154"/>
      <c r="N128" s="154"/>
    </row>
    <row r="129" spans="1:14">
      <c r="A129" s="1"/>
      <c r="B129" s="151"/>
      <c r="C129" s="152"/>
      <c r="D129" s="153"/>
      <c r="E129" s="154"/>
      <c r="F129" s="155"/>
      <c r="G129" s="155"/>
      <c r="H129" s="155"/>
      <c r="I129" s="155"/>
      <c r="J129" s="155"/>
      <c r="K129" s="154"/>
      <c r="L129" s="154"/>
      <c r="M129" s="154"/>
      <c r="N129" s="154"/>
    </row>
    <row r="130" spans="1:14">
      <c r="A130" s="1"/>
      <c r="B130" s="151"/>
      <c r="C130" s="152"/>
      <c r="D130" s="153"/>
      <c r="E130" s="154"/>
      <c r="F130" s="155"/>
      <c r="G130" s="155"/>
      <c r="H130" s="155"/>
      <c r="I130" s="155"/>
      <c r="J130" s="155"/>
      <c r="K130" s="154"/>
      <c r="L130" s="154"/>
      <c r="M130" s="154"/>
      <c r="N130" s="154"/>
    </row>
    <row r="131" spans="1:14">
      <c r="A131" s="1"/>
      <c r="B131" s="151"/>
      <c r="C131" s="152"/>
      <c r="D131" s="153"/>
      <c r="E131" s="154"/>
      <c r="F131" s="155"/>
      <c r="G131" s="155"/>
      <c r="H131" s="155"/>
      <c r="I131" s="155"/>
      <c r="J131" s="155"/>
      <c r="K131" s="154"/>
      <c r="L131" s="154"/>
      <c r="M131" s="154"/>
      <c r="N131" s="154"/>
    </row>
    <row r="132" spans="1:14">
      <c r="A132" s="1"/>
      <c r="B132" s="151"/>
      <c r="C132" s="152"/>
      <c r="D132" s="153"/>
      <c r="E132" s="154"/>
      <c r="F132" s="155"/>
      <c r="G132" s="155"/>
      <c r="H132" s="155"/>
      <c r="I132" s="155"/>
      <c r="J132" s="155"/>
      <c r="K132" s="154"/>
      <c r="L132" s="154"/>
      <c r="M132" s="154"/>
      <c r="N132" s="154"/>
    </row>
    <row r="133" spans="1:14">
      <c r="A133" s="1"/>
      <c r="B133" s="151"/>
      <c r="C133" s="152"/>
      <c r="D133" s="153"/>
      <c r="E133" s="154"/>
      <c r="F133" s="155"/>
      <c r="G133" s="155"/>
      <c r="H133" s="155"/>
      <c r="I133" s="155"/>
      <c r="J133" s="155"/>
      <c r="K133" s="154"/>
      <c r="L133" s="154"/>
      <c r="M133" s="154"/>
      <c r="N133" s="154"/>
    </row>
    <row r="134" spans="1:14">
      <c r="A134" s="1"/>
      <c r="B134" s="151"/>
      <c r="C134" s="152"/>
      <c r="D134" s="153"/>
      <c r="E134" s="154"/>
      <c r="F134" s="155"/>
      <c r="G134" s="155"/>
      <c r="H134" s="155"/>
      <c r="I134" s="155"/>
      <c r="J134" s="155"/>
      <c r="K134" s="154"/>
      <c r="L134" s="154"/>
      <c r="M134" s="154"/>
      <c r="N134" s="154"/>
    </row>
    <row r="135" spans="1:14">
      <c r="A135" s="1"/>
      <c r="B135" s="151"/>
      <c r="C135" s="152"/>
      <c r="D135" s="153"/>
      <c r="E135" s="154"/>
      <c r="F135" s="155"/>
      <c r="G135" s="155"/>
      <c r="H135" s="155"/>
      <c r="I135" s="155"/>
      <c r="J135" s="155"/>
      <c r="K135" s="154"/>
      <c r="L135" s="154"/>
      <c r="M135" s="154"/>
      <c r="N135" s="154"/>
    </row>
    <row r="136" spans="1:14">
      <c r="A136" s="1"/>
      <c r="B136" s="151"/>
      <c r="C136" s="152"/>
      <c r="D136" s="153"/>
      <c r="E136" s="154"/>
      <c r="F136" s="155"/>
      <c r="G136" s="155"/>
      <c r="H136" s="155"/>
      <c r="I136" s="155"/>
      <c r="J136" s="155"/>
      <c r="K136" s="154"/>
      <c r="L136" s="154"/>
      <c r="M136" s="154"/>
      <c r="N136" s="154"/>
    </row>
    <row r="137" spans="1:14">
      <c r="A137" s="1"/>
      <c r="B137" s="151"/>
      <c r="C137" s="152"/>
      <c r="D137" s="153"/>
      <c r="E137" s="154"/>
      <c r="F137" s="155"/>
      <c r="G137" s="155"/>
      <c r="H137" s="155"/>
      <c r="I137" s="155"/>
      <c r="J137" s="155"/>
      <c r="K137" s="154"/>
      <c r="L137" s="154"/>
      <c r="M137" s="154"/>
      <c r="N137" s="154"/>
    </row>
    <row r="138" spans="1:14">
      <c r="A138" s="1"/>
      <c r="B138" s="151"/>
      <c r="C138" s="152"/>
      <c r="D138" s="153"/>
      <c r="E138" s="154"/>
      <c r="F138" s="155"/>
      <c r="G138" s="155"/>
      <c r="H138" s="155"/>
      <c r="I138" s="155"/>
      <c r="J138" s="155"/>
      <c r="K138" s="154"/>
      <c r="L138" s="154"/>
      <c r="M138" s="154"/>
      <c r="N138" s="154"/>
    </row>
    <row r="139" spans="1:14">
      <c r="A139" s="1"/>
      <c r="B139" s="151"/>
      <c r="C139" s="152"/>
      <c r="D139" s="153"/>
      <c r="E139" s="154"/>
      <c r="F139" s="155"/>
      <c r="G139" s="155"/>
      <c r="H139" s="155"/>
      <c r="I139" s="155"/>
      <c r="J139" s="155"/>
      <c r="K139" s="154"/>
      <c r="L139" s="154"/>
      <c r="M139" s="154"/>
      <c r="N139" s="154"/>
    </row>
    <row r="140" spans="1:14">
      <c r="A140" s="1"/>
      <c r="B140" s="151"/>
      <c r="C140" s="152"/>
      <c r="D140" s="153"/>
      <c r="E140" s="154"/>
      <c r="F140" s="155"/>
      <c r="G140" s="155"/>
      <c r="H140" s="155"/>
      <c r="I140" s="155"/>
      <c r="J140" s="155"/>
      <c r="K140" s="154"/>
      <c r="L140" s="154"/>
      <c r="M140" s="154"/>
      <c r="N140" s="154"/>
    </row>
  </sheetData>
  <autoFilter ref="A3:M110" xr:uid="{00000000-0009-0000-0000-000002000000}"/>
  <dataValidations count="3">
    <dataValidation type="list" allowBlank="1" showInputMessage="1" showErrorMessage="1" sqref="D7:D11 D20:D25 D27:D110" xr:uid="{72D5E394-F30B-4F6E-BEE8-B05154DCDE96}">
      <formula1>"Y,N,TBD"</formula1>
    </dataValidation>
    <dataValidation type="list" allowBlank="1" showInputMessage="1" showErrorMessage="1" sqref="G7:G11 G20:G110" xr:uid="{3205B964-B4DF-4F2E-81B5-07D72A13B9A6}">
      <formula1>"Ft' In"", Inches, NA, LF, SQ FT"</formula1>
    </dataValidation>
    <dataValidation type="list" allowBlank="1" showInputMessage="1" showErrorMessage="1" sqref="J1:J1048576" xr:uid="{F6FFD485-5CEB-49E6-9009-EFB0BC295B18}">
      <formula1>"Materials, Labor"</formula1>
    </dataValidation>
  </dataValidations>
  <pageMargins left="0.7" right="0.7" top="0.75" bottom="0.75" header="0.3" footer="0.3"/>
  <pageSetup scale="43" fitToHeight="0" orientation="landscape" horizontalDpi="4294967293"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27A186F2-9771-44BA-8287-E14C435379E8}">
          <x14:formula1>
            <xm:f>'Upgrade Summary'!$G$30:$G$33</xm:f>
          </x14:formula1>
          <xm:sqref>E30</xm:sqref>
        </x14:dataValidation>
        <x14:dataValidation type="list" allowBlank="1" showInputMessage="1" showErrorMessage="1" xr:uid="{1DCA9C48-7E94-4778-8726-2DB9F2ACE483}">
          <x14:formula1>
            <xm:f>'Upgrade Summary'!$H$45:$K$45</xm:f>
          </x14:formula1>
          <xm:sqref>E44</xm:sqref>
        </x14:dataValidation>
        <x14:dataValidation type="list" allowBlank="1" showInputMessage="1" showErrorMessage="1" xr:uid="{440308FA-454C-4C36-BEDF-5637D99CC043}">
          <x14:formula1>
            <xm:f>'Upgrade Summary'!$G$41:$J$41</xm:f>
          </x14:formula1>
          <xm:sqref>E41</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05B1A-E490-4AAA-924E-3ACA9AA9237C}">
  <sheetPr>
    <outlinePr summaryBelow="0"/>
  </sheetPr>
  <dimension ref="A1:N139"/>
  <sheetViews>
    <sheetView topLeftCell="A20" zoomScale="80" zoomScaleNormal="80" workbookViewId="0">
      <selection activeCell="D35" sqref="D35"/>
    </sheetView>
  </sheetViews>
  <sheetFormatPr defaultRowHeight="14.5" outlineLevelRow="1"/>
  <cols>
    <col min="1" max="1" width="14.26953125" customWidth="1"/>
    <col min="2" max="2" width="42.54296875" customWidth="1"/>
    <col min="3" max="3" width="19.7265625" customWidth="1"/>
    <col min="4" max="4" width="13.453125" customWidth="1"/>
    <col min="5" max="5" width="35.453125" customWidth="1"/>
    <col min="6" max="6" width="23.54296875" customWidth="1"/>
    <col min="7" max="7" width="20.7265625" customWidth="1"/>
    <col min="8" max="8" width="8" customWidth="1"/>
    <col min="9" max="9" width="15" customWidth="1"/>
    <col min="10" max="10" width="18.7265625" customWidth="1"/>
    <col min="11" max="11" width="79.7265625" style="78" customWidth="1"/>
    <col min="12" max="12" width="48.54296875" customWidth="1"/>
    <col min="13" max="13" width="29.81640625" customWidth="1"/>
    <col min="14" max="14" width="34" customWidth="1"/>
  </cols>
  <sheetData>
    <row r="1" spans="1:14">
      <c r="B1" s="68" t="s">
        <v>215</v>
      </c>
      <c r="C1">
        <v>3029</v>
      </c>
    </row>
    <row r="2" spans="1:14" ht="30" customHeight="1">
      <c r="B2" s="65" t="s">
        <v>216</v>
      </c>
      <c r="C2" s="65" t="s">
        <v>217</v>
      </c>
    </row>
    <row r="3" spans="1:14" s="3" customFormat="1">
      <c r="A3" s="52" t="s">
        <v>0</v>
      </c>
      <c r="B3" s="52" t="s">
        <v>1</v>
      </c>
      <c r="C3" s="52" t="s">
        <v>2</v>
      </c>
      <c r="D3" s="52" t="s">
        <v>3</v>
      </c>
      <c r="E3" s="52" t="s">
        <v>4</v>
      </c>
      <c r="F3" s="52" t="s">
        <v>5</v>
      </c>
      <c r="G3" s="52" t="s">
        <v>6</v>
      </c>
      <c r="H3" s="52" t="s">
        <v>7</v>
      </c>
      <c r="I3" s="52" t="s">
        <v>8</v>
      </c>
      <c r="J3" s="52" t="s">
        <v>9</v>
      </c>
      <c r="K3" s="79" t="s">
        <v>10</v>
      </c>
      <c r="L3" s="52" t="s">
        <v>11</v>
      </c>
      <c r="M3" s="52" t="s">
        <v>12</v>
      </c>
      <c r="N3" s="52" t="s">
        <v>13</v>
      </c>
    </row>
    <row r="4" spans="1:14" s="3" customFormat="1">
      <c r="A4" s="52"/>
      <c r="B4" s="138" t="s">
        <v>15</v>
      </c>
      <c r="C4" s="53"/>
      <c r="D4" s="53"/>
      <c r="E4" s="53"/>
      <c r="F4" s="53"/>
      <c r="G4" s="53"/>
      <c r="H4" s="53"/>
      <c r="I4" s="67">
        <f>I5</f>
        <v>0</v>
      </c>
      <c r="J4" s="53"/>
      <c r="K4" s="80"/>
      <c r="L4" s="53"/>
      <c r="M4" s="53"/>
      <c r="N4" s="53"/>
    </row>
    <row r="5" spans="1:14" s="3" customFormat="1" ht="26.5" outlineLevel="1">
      <c r="A5" s="52"/>
      <c r="B5" s="54" t="s">
        <v>17</v>
      </c>
      <c r="C5" s="52"/>
      <c r="D5" s="52"/>
      <c r="E5" s="52"/>
      <c r="F5" s="52"/>
      <c r="G5" s="52"/>
      <c r="H5" s="52"/>
      <c r="I5" s="139">
        <v>0</v>
      </c>
      <c r="J5" s="75" t="s">
        <v>18</v>
      </c>
      <c r="K5" s="79"/>
      <c r="L5" s="84" t="s">
        <v>19</v>
      </c>
      <c r="M5" s="52"/>
      <c r="N5" s="52"/>
    </row>
    <row r="6" spans="1:14" s="3" customFormat="1">
      <c r="A6" s="52"/>
      <c r="B6" s="138" t="s">
        <v>21</v>
      </c>
      <c r="C6" s="53"/>
      <c r="D6" s="53"/>
      <c r="E6" s="53"/>
      <c r="F6" s="53"/>
      <c r="G6" s="53"/>
      <c r="H6" s="53"/>
      <c r="I6" s="67">
        <f>SUM(I7:I11)</f>
        <v>0</v>
      </c>
      <c r="J6" s="53"/>
      <c r="K6" s="80"/>
      <c r="L6" s="53"/>
      <c r="M6" s="53"/>
      <c r="N6" s="53"/>
    </row>
    <row r="7" spans="1:14" s="3" customFormat="1" outlineLevel="1">
      <c r="A7" s="52"/>
      <c r="B7" s="54" t="s">
        <v>23</v>
      </c>
      <c r="C7" s="71"/>
      <c r="D7" s="74" t="s">
        <v>228</v>
      </c>
      <c r="E7" s="72"/>
      <c r="F7" s="75"/>
      <c r="G7" s="75"/>
      <c r="H7" s="75"/>
      <c r="I7" s="139">
        <v>0</v>
      </c>
      <c r="J7" s="75" t="s">
        <v>24</v>
      </c>
      <c r="K7" s="72"/>
      <c r="L7" s="72"/>
      <c r="M7" s="52"/>
      <c r="N7" s="52"/>
    </row>
    <row r="8" spans="1:14" s="3" customFormat="1" outlineLevel="1">
      <c r="A8" s="52"/>
      <c r="B8" s="57" t="s">
        <v>26</v>
      </c>
      <c r="C8" s="71"/>
      <c r="D8" s="74"/>
      <c r="E8" s="72"/>
      <c r="F8" s="75"/>
      <c r="G8" s="75"/>
      <c r="H8" s="75"/>
      <c r="I8" s="139">
        <v>0</v>
      </c>
      <c r="J8" s="75" t="s">
        <v>18</v>
      </c>
      <c r="K8" s="72"/>
      <c r="L8" s="72"/>
      <c r="M8" s="52"/>
      <c r="N8" s="52"/>
    </row>
    <row r="9" spans="1:14" s="3" customFormat="1" outlineLevel="1">
      <c r="A9" s="52"/>
      <c r="B9" s="54" t="s">
        <v>28</v>
      </c>
      <c r="C9" s="71"/>
      <c r="D9" s="74" t="s">
        <v>228</v>
      </c>
      <c r="E9" s="72"/>
      <c r="F9" s="75"/>
      <c r="G9" s="75"/>
      <c r="H9" s="75"/>
      <c r="I9" s="139">
        <v>0</v>
      </c>
      <c r="J9" s="75" t="s">
        <v>24</v>
      </c>
      <c r="K9" s="72"/>
      <c r="L9" s="72"/>
      <c r="M9" s="52"/>
      <c r="N9" s="52"/>
    </row>
    <row r="10" spans="1:14" s="3" customFormat="1" outlineLevel="1">
      <c r="A10" s="52"/>
      <c r="B10" s="57" t="s">
        <v>26</v>
      </c>
      <c r="C10" s="71"/>
      <c r="D10" s="74"/>
      <c r="E10" s="72"/>
      <c r="F10" s="75"/>
      <c r="G10" s="75"/>
      <c r="H10" s="75"/>
      <c r="I10" s="139">
        <v>0</v>
      </c>
      <c r="J10" s="75" t="s">
        <v>18</v>
      </c>
      <c r="K10" s="72"/>
      <c r="L10" s="72"/>
      <c r="M10" s="52"/>
      <c r="N10" s="52"/>
    </row>
    <row r="11" spans="1:14" s="3" customFormat="1" ht="26" outlineLevel="1">
      <c r="A11" s="52"/>
      <c r="B11" s="54" t="s">
        <v>31</v>
      </c>
      <c r="C11" s="71" t="s">
        <v>219</v>
      </c>
      <c r="D11" s="74" t="s">
        <v>125</v>
      </c>
      <c r="E11" s="72"/>
      <c r="F11" s="75"/>
      <c r="G11" s="75"/>
      <c r="H11" s="75"/>
      <c r="I11" s="140" t="s">
        <v>32</v>
      </c>
      <c r="J11" s="75"/>
      <c r="L11" s="72" t="s">
        <v>507</v>
      </c>
      <c r="M11" s="52"/>
      <c r="N11" s="52"/>
    </row>
    <row r="12" spans="1:14" s="3" customFormat="1">
      <c r="A12" s="52"/>
      <c r="B12" s="138" t="s">
        <v>35</v>
      </c>
      <c r="C12" s="53"/>
      <c r="D12" s="53"/>
      <c r="E12" s="53"/>
      <c r="F12" s="53"/>
      <c r="G12" s="53"/>
      <c r="H12" s="53"/>
      <c r="I12" s="67">
        <f>SUM(I13:I16)</f>
        <v>0</v>
      </c>
      <c r="J12" s="53"/>
      <c r="K12" s="80"/>
      <c r="L12" s="53"/>
      <c r="M12" s="53"/>
      <c r="N12" s="53"/>
    </row>
    <row r="13" spans="1:14" s="3" customFormat="1" ht="51" outlineLevel="1">
      <c r="A13" s="52"/>
      <c r="B13" s="69" t="s">
        <v>37</v>
      </c>
      <c r="C13" s="71"/>
      <c r="D13" s="71"/>
      <c r="E13" s="71"/>
      <c r="F13" s="71"/>
      <c r="G13" s="75"/>
      <c r="H13" s="71"/>
      <c r="I13" s="139">
        <v>0</v>
      </c>
      <c r="J13" s="75" t="s">
        <v>24</v>
      </c>
      <c r="K13" s="79"/>
      <c r="L13" s="84" t="s">
        <v>38</v>
      </c>
      <c r="M13" s="52"/>
      <c r="N13" s="52"/>
    </row>
    <row r="14" spans="1:14" s="3" customFormat="1" outlineLevel="1">
      <c r="A14" s="52"/>
      <c r="B14" s="70" t="s">
        <v>18</v>
      </c>
      <c r="C14" s="71"/>
      <c r="D14" s="71"/>
      <c r="E14" s="71"/>
      <c r="F14" s="71"/>
      <c r="G14" s="75"/>
      <c r="H14" s="71"/>
      <c r="I14" s="139">
        <v>0</v>
      </c>
      <c r="J14" s="75" t="s">
        <v>18</v>
      </c>
      <c r="K14" s="79"/>
      <c r="L14" s="52"/>
      <c r="M14" s="52"/>
      <c r="N14" s="52"/>
    </row>
    <row r="15" spans="1:14" s="3" customFormat="1" outlineLevel="1">
      <c r="A15" s="52"/>
      <c r="B15" s="69" t="s">
        <v>41</v>
      </c>
      <c r="C15" s="71"/>
      <c r="D15" s="71"/>
      <c r="E15" s="52"/>
      <c r="F15" s="52"/>
      <c r="G15" s="75"/>
      <c r="H15" s="52"/>
      <c r="I15" s="139">
        <v>0</v>
      </c>
      <c r="J15" s="75" t="s">
        <v>24</v>
      </c>
      <c r="K15" s="79"/>
      <c r="L15" s="52"/>
      <c r="M15" s="52"/>
      <c r="N15" s="52"/>
    </row>
    <row r="16" spans="1:14" s="3" customFormat="1" outlineLevel="1">
      <c r="A16" s="52"/>
      <c r="B16" s="70" t="s">
        <v>18</v>
      </c>
      <c r="C16" s="71"/>
      <c r="D16" s="71"/>
      <c r="E16" s="52"/>
      <c r="F16" s="52"/>
      <c r="G16" s="75"/>
      <c r="H16" s="52"/>
      <c r="I16" s="139">
        <v>0</v>
      </c>
      <c r="J16" s="75" t="s">
        <v>18</v>
      </c>
      <c r="K16" s="79"/>
      <c r="L16" s="52"/>
      <c r="M16" s="52"/>
      <c r="N16" s="52"/>
    </row>
    <row r="17" spans="1:14" s="3" customFormat="1">
      <c r="A17" s="52"/>
      <c r="B17" s="138" t="s">
        <v>44</v>
      </c>
      <c r="C17" s="141"/>
      <c r="D17" s="141"/>
      <c r="E17" s="53"/>
      <c r="F17" s="53"/>
      <c r="G17" s="142"/>
      <c r="H17" s="53"/>
      <c r="I17" s="67">
        <f>SUM(I18:I19)</f>
        <v>0</v>
      </c>
      <c r="J17" s="53"/>
      <c r="K17" s="80"/>
      <c r="L17" s="53"/>
      <c r="M17" s="53"/>
      <c r="N17" s="53"/>
    </row>
    <row r="18" spans="1:14" s="3" customFormat="1" outlineLevel="1">
      <c r="A18" s="52"/>
      <c r="B18" s="69" t="s">
        <v>45</v>
      </c>
      <c r="C18" s="71"/>
      <c r="D18" s="71"/>
      <c r="E18" s="52"/>
      <c r="F18" s="52"/>
      <c r="G18" s="75"/>
      <c r="H18" s="52"/>
      <c r="I18" s="139">
        <v>0</v>
      </c>
      <c r="J18" s="75" t="s">
        <v>24</v>
      </c>
      <c r="K18" s="79"/>
      <c r="L18" s="52"/>
      <c r="M18" s="52"/>
      <c r="N18" s="52"/>
    </row>
    <row r="19" spans="1:14" s="3" customFormat="1" outlineLevel="1">
      <c r="A19" s="52"/>
      <c r="B19" s="70" t="s">
        <v>18</v>
      </c>
      <c r="C19" s="71"/>
      <c r="D19" s="71"/>
      <c r="E19" s="52"/>
      <c r="F19" s="52"/>
      <c r="G19" s="75"/>
      <c r="H19" s="52"/>
      <c r="I19" s="139">
        <v>0</v>
      </c>
      <c r="J19" s="75" t="s">
        <v>18</v>
      </c>
      <c r="K19" s="79"/>
      <c r="L19" s="52"/>
      <c r="M19" s="52"/>
      <c r="N19" s="52"/>
    </row>
    <row r="20" spans="1:14" s="3" customFormat="1">
      <c r="A20" s="52"/>
      <c r="B20" s="138" t="s">
        <v>46</v>
      </c>
      <c r="C20" s="141"/>
      <c r="D20" s="160"/>
      <c r="E20" s="143"/>
      <c r="F20" s="142"/>
      <c r="G20" s="142"/>
      <c r="H20" s="142"/>
      <c r="I20" s="67">
        <f>SUM(I21:I28)</f>
        <v>0</v>
      </c>
      <c r="J20" s="142"/>
      <c r="K20" s="143"/>
      <c r="L20" s="143"/>
      <c r="M20" s="53"/>
      <c r="N20" s="53"/>
    </row>
    <row r="21" spans="1:14" s="3" customFormat="1" ht="64.5" customHeight="1" outlineLevel="1">
      <c r="A21" s="52"/>
      <c r="B21" s="54" t="s">
        <v>47</v>
      </c>
      <c r="C21" s="3" t="s">
        <v>219</v>
      </c>
      <c r="D21" s="74" t="s">
        <v>221</v>
      </c>
      <c r="E21" s="72" t="s">
        <v>295</v>
      </c>
      <c r="F21" s="144" t="s">
        <v>508</v>
      </c>
      <c r="G21" s="75" t="s">
        <v>223</v>
      </c>
      <c r="H21" s="144">
        <v>1</v>
      </c>
      <c r="I21" s="139">
        <v>0</v>
      </c>
      <c r="J21" s="75" t="s">
        <v>24</v>
      </c>
      <c r="K21" s="72" t="s">
        <v>48</v>
      </c>
      <c r="L21" s="72" t="s">
        <v>509</v>
      </c>
      <c r="M21" s="52"/>
      <c r="N21" s="52" t="s">
        <v>49</v>
      </c>
    </row>
    <row r="22" spans="1:14" s="3" customFormat="1" outlineLevel="1">
      <c r="A22" s="52"/>
      <c r="B22" s="57" t="s">
        <v>50</v>
      </c>
      <c r="C22" s="71" t="s">
        <v>218</v>
      </c>
      <c r="D22" s="74" t="s">
        <v>221</v>
      </c>
      <c r="E22" s="72"/>
      <c r="F22" s="144" t="s">
        <v>218</v>
      </c>
      <c r="G22" s="75"/>
      <c r="H22" s="144"/>
      <c r="I22" s="139">
        <v>0</v>
      </c>
      <c r="J22" s="75" t="s">
        <v>18</v>
      </c>
      <c r="K22" s="72"/>
      <c r="L22" s="72"/>
      <c r="M22" s="52"/>
      <c r="N22" s="52"/>
    </row>
    <row r="23" spans="1:14" s="3" customFormat="1" ht="28.5" outlineLevel="1">
      <c r="A23" s="52"/>
      <c r="B23" s="54" t="s">
        <v>51</v>
      </c>
      <c r="C23" s="3" t="s">
        <v>227</v>
      </c>
      <c r="D23" s="74" t="s">
        <v>221</v>
      </c>
      <c r="E23" s="72" t="s">
        <v>355</v>
      </c>
      <c r="F23" s="144" t="s">
        <v>510</v>
      </c>
      <c r="H23" s="144">
        <v>1</v>
      </c>
      <c r="I23" s="139">
        <v>0</v>
      </c>
      <c r="J23" s="75" t="s">
        <v>24</v>
      </c>
      <c r="K23" s="72" t="s">
        <v>52</v>
      </c>
      <c r="L23" s="72" t="s">
        <v>511</v>
      </c>
      <c r="M23" s="83" t="s">
        <v>512</v>
      </c>
      <c r="N23" s="52" t="s">
        <v>49</v>
      </c>
    </row>
    <row r="24" spans="1:14" s="3" customFormat="1" outlineLevel="1">
      <c r="A24" s="52"/>
      <c r="B24" s="57" t="s">
        <v>50</v>
      </c>
      <c r="C24" s="71" t="s">
        <v>227</v>
      </c>
      <c r="D24" s="74" t="s">
        <v>221</v>
      </c>
      <c r="E24" s="72"/>
      <c r="F24" s="144"/>
      <c r="G24" s="75" t="s">
        <v>223</v>
      </c>
      <c r="H24" s="144"/>
      <c r="I24" s="139">
        <v>0</v>
      </c>
      <c r="J24" s="75" t="s">
        <v>18</v>
      </c>
      <c r="K24" s="81"/>
      <c r="N24" s="52"/>
    </row>
    <row r="25" spans="1:14" s="3" customFormat="1" ht="38.5" outlineLevel="1">
      <c r="A25" s="52"/>
      <c r="B25" s="54" t="s">
        <v>54</v>
      </c>
      <c r="C25" s="71" t="s">
        <v>357</v>
      </c>
      <c r="D25" s="74" t="s">
        <v>125</v>
      </c>
      <c r="E25" s="72" t="s">
        <v>513</v>
      </c>
      <c r="F25" s="144"/>
      <c r="G25" s="75" t="s">
        <v>223</v>
      </c>
      <c r="H25" s="144"/>
      <c r="I25" s="139">
        <v>0</v>
      </c>
      <c r="J25" s="75" t="s">
        <v>24</v>
      </c>
      <c r="K25" s="72"/>
      <c r="L25" s="72" t="s">
        <v>514</v>
      </c>
      <c r="M25" s="52"/>
      <c r="N25" s="52" t="s">
        <v>49</v>
      </c>
    </row>
    <row r="26" spans="1:14" s="3" customFormat="1" outlineLevel="1">
      <c r="A26" s="52"/>
      <c r="B26" s="57" t="s">
        <v>50</v>
      </c>
      <c r="G26" s="75"/>
      <c r="H26" s="75"/>
      <c r="I26" s="139">
        <v>0</v>
      </c>
      <c r="J26" s="75" t="s">
        <v>18</v>
      </c>
      <c r="K26" s="72"/>
      <c r="L26" s="72"/>
      <c r="M26" s="52"/>
      <c r="N26" s="52"/>
    </row>
    <row r="27" spans="1:14" s="3" customFormat="1" ht="26" outlineLevel="1">
      <c r="A27" s="52"/>
      <c r="B27" s="54" t="s">
        <v>55</v>
      </c>
      <c r="C27" s="71" t="s">
        <v>515</v>
      </c>
      <c r="D27" s="74" t="s">
        <v>221</v>
      </c>
      <c r="E27" s="72" t="s">
        <v>516</v>
      </c>
      <c r="F27" s="75"/>
      <c r="G27" s="75"/>
      <c r="H27" s="75">
        <v>1</v>
      </c>
      <c r="I27" s="139">
        <v>0</v>
      </c>
      <c r="J27" s="75" t="s">
        <v>24</v>
      </c>
      <c r="K27" s="72"/>
      <c r="L27" s="72"/>
      <c r="M27" s="52"/>
      <c r="N27" s="52"/>
    </row>
    <row r="28" spans="1:14" s="3" customFormat="1" outlineLevel="1">
      <c r="A28" s="52"/>
      <c r="B28" s="57" t="s">
        <v>50</v>
      </c>
      <c r="C28" s="71"/>
      <c r="D28" s="74"/>
      <c r="E28" s="72"/>
      <c r="F28" s="75"/>
      <c r="G28" s="75"/>
      <c r="H28" s="75"/>
      <c r="I28" s="139">
        <v>0</v>
      </c>
      <c r="J28" s="75" t="s">
        <v>18</v>
      </c>
      <c r="K28" s="72"/>
      <c r="L28" s="72"/>
      <c r="M28" s="52"/>
      <c r="N28" s="52"/>
    </row>
    <row r="29" spans="1:14">
      <c r="A29" s="145"/>
      <c r="B29" s="55" t="s">
        <v>56</v>
      </c>
      <c r="C29" s="141"/>
      <c r="D29" s="160"/>
      <c r="E29" s="143"/>
      <c r="F29" s="142"/>
      <c r="G29" s="142"/>
      <c r="H29" s="142"/>
      <c r="I29" s="67">
        <f>SUM(I30:I46)</f>
        <v>0</v>
      </c>
      <c r="J29" s="142"/>
      <c r="K29" s="143"/>
      <c r="L29" s="143"/>
      <c r="M29" s="143"/>
      <c r="N29" s="143"/>
    </row>
    <row r="30" spans="1:14" ht="38.5" outlineLevel="1">
      <c r="A30" s="146"/>
      <c r="B30" s="54" t="s">
        <v>57</v>
      </c>
      <c r="C30" s="71" t="s">
        <v>517</v>
      </c>
      <c r="D30" s="74" t="s">
        <v>221</v>
      </c>
      <c r="E30" s="72" t="s">
        <v>518</v>
      </c>
      <c r="F30" s="75">
        <v>36</v>
      </c>
      <c r="G30" s="74" t="s">
        <v>234</v>
      </c>
      <c r="H30" s="75">
        <v>1</v>
      </c>
      <c r="I30" s="139">
        <v>0</v>
      </c>
      <c r="J30" s="75" t="s">
        <v>24</v>
      </c>
      <c r="K30" s="72" t="s">
        <v>519</v>
      </c>
      <c r="L30" s="72" t="s">
        <v>520</v>
      </c>
      <c r="M30" s="72"/>
      <c r="N30" s="72" t="s">
        <v>49</v>
      </c>
    </row>
    <row r="31" spans="1:14" outlineLevel="1">
      <c r="B31" s="57" t="s">
        <v>59</v>
      </c>
      <c r="C31" s="71" t="s">
        <v>521</v>
      </c>
      <c r="D31" s="74" t="s">
        <v>221</v>
      </c>
      <c r="E31" s="72" t="s">
        <v>522</v>
      </c>
      <c r="F31" s="75" t="s">
        <v>523</v>
      </c>
      <c r="G31" s="74" t="s">
        <v>239</v>
      </c>
      <c r="H31" s="75">
        <v>1</v>
      </c>
      <c r="I31" s="139">
        <v>0</v>
      </c>
      <c r="J31" s="75" t="s">
        <v>24</v>
      </c>
      <c r="K31" s="72" t="s">
        <v>524</v>
      </c>
      <c r="L31" s="72"/>
      <c r="M31" s="72"/>
      <c r="N31" s="72"/>
    </row>
    <row r="32" spans="1:14" outlineLevel="1">
      <c r="A32" s="56"/>
      <c r="B32" s="57" t="s">
        <v>61</v>
      </c>
      <c r="C32" s="71" t="s">
        <v>241</v>
      </c>
      <c r="D32" s="74" t="s">
        <v>221</v>
      </c>
      <c r="F32" s="75" t="s">
        <v>218</v>
      </c>
      <c r="G32" s="74" t="s">
        <v>242</v>
      </c>
      <c r="H32" s="75"/>
      <c r="I32" s="139">
        <v>0</v>
      </c>
      <c r="J32" s="75" t="s">
        <v>18</v>
      </c>
      <c r="K32" s="72"/>
      <c r="L32" s="72" t="s">
        <v>62</v>
      </c>
      <c r="M32" s="72"/>
      <c r="N32" s="72"/>
    </row>
    <row r="33" spans="1:14" ht="26" outlineLevel="1">
      <c r="A33" s="56"/>
      <c r="B33" s="57" t="s">
        <v>63</v>
      </c>
      <c r="C33" s="71" t="s">
        <v>241</v>
      </c>
      <c r="D33" s="74" t="s">
        <v>221</v>
      </c>
      <c r="E33" s="72" t="s">
        <v>243</v>
      </c>
      <c r="F33" s="75" t="s">
        <v>218</v>
      </c>
      <c r="G33" s="74" t="s">
        <v>242</v>
      </c>
      <c r="H33" s="75"/>
      <c r="I33" s="139">
        <v>0</v>
      </c>
      <c r="J33" s="75" t="s">
        <v>18</v>
      </c>
      <c r="K33" s="72"/>
      <c r="L33" s="72"/>
      <c r="M33" s="72"/>
      <c r="N33" s="72"/>
    </row>
    <row r="34" spans="1:14" outlineLevel="1">
      <c r="A34" s="56"/>
      <c r="B34" s="57" t="s">
        <v>64</v>
      </c>
      <c r="C34" s="71"/>
      <c r="D34" s="74" t="s">
        <v>221</v>
      </c>
      <c r="E34" s="72" t="s">
        <v>244</v>
      </c>
      <c r="F34" s="75" t="s">
        <v>218</v>
      </c>
      <c r="G34" s="74" t="s">
        <v>242</v>
      </c>
      <c r="H34" s="75"/>
      <c r="I34" s="139"/>
      <c r="J34" s="75" t="s">
        <v>18</v>
      </c>
      <c r="K34" s="72"/>
      <c r="L34" s="72"/>
      <c r="M34" s="72"/>
      <c r="N34" s="72"/>
    </row>
    <row r="35" spans="1:14" outlineLevel="1">
      <c r="A35" s="56"/>
      <c r="B35" s="54" t="s">
        <v>65</v>
      </c>
      <c r="C35" s="71">
        <v>2016</v>
      </c>
      <c r="D35" s="74" t="s">
        <v>228</v>
      </c>
      <c r="E35" s="71"/>
      <c r="F35" s="71" t="s">
        <v>218</v>
      </c>
      <c r="G35" s="74" t="s">
        <v>239</v>
      </c>
      <c r="H35" s="71" t="s">
        <v>218</v>
      </c>
      <c r="I35" s="139">
        <v>0</v>
      </c>
      <c r="J35" s="75" t="s">
        <v>24</v>
      </c>
      <c r="K35" s="72"/>
      <c r="L35" s="72"/>
      <c r="M35" s="72"/>
      <c r="N35" s="72"/>
    </row>
    <row r="36" spans="1:14" outlineLevel="1">
      <c r="A36" s="56"/>
      <c r="B36" s="57" t="s">
        <v>66</v>
      </c>
      <c r="C36" s="71" t="s">
        <v>218</v>
      </c>
      <c r="D36" s="74" t="s">
        <v>228</v>
      </c>
      <c r="E36" s="71" t="s">
        <v>218</v>
      </c>
      <c r="F36" s="71" t="s">
        <v>218</v>
      </c>
      <c r="G36" s="74"/>
      <c r="H36" s="71" t="s">
        <v>218</v>
      </c>
      <c r="I36" s="139">
        <v>0</v>
      </c>
      <c r="J36" s="75" t="s">
        <v>18</v>
      </c>
      <c r="K36" s="72"/>
      <c r="L36" s="72"/>
      <c r="M36" s="72"/>
      <c r="N36" s="72"/>
    </row>
    <row r="37" spans="1:14" outlineLevel="1">
      <c r="A37" s="56"/>
      <c r="B37" s="57" t="s">
        <v>63</v>
      </c>
      <c r="C37" s="71" t="s">
        <v>218</v>
      </c>
      <c r="D37" s="74" t="s">
        <v>228</v>
      </c>
      <c r="E37" s="71" t="s">
        <v>218</v>
      </c>
      <c r="F37" s="71" t="s">
        <v>218</v>
      </c>
      <c r="G37" s="74"/>
      <c r="H37" s="71" t="s">
        <v>218</v>
      </c>
      <c r="I37" s="139">
        <v>0</v>
      </c>
      <c r="J37" s="75" t="s">
        <v>18</v>
      </c>
      <c r="K37" s="72"/>
      <c r="L37" s="72"/>
      <c r="M37" s="72"/>
      <c r="N37" s="72"/>
    </row>
    <row r="38" spans="1:14" ht="26" outlineLevel="1">
      <c r="A38" s="56"/>
      <c r="B38" s="54" t="s">
        <v>67</v>
      </c>
      <c r="C38" s="71" t="s">
        <v>525</v>
      </c>
      <c r="D38" s="74" t="s">
        <v>221</v>
      </c>
      <c r="E38" s="93" t="s">
        <v>188</v>
      </c>
      <c r="F38" s="75"/>
      <c r="G38" s="74" t="s">
        <v>239</v>
      </c>
      <c r="H38" s="75">
        <v>1</v>
      </c>
      <c r="I38" s="139">
        <v>0</v>
      </c>
      <c r="J38" s="75" t="s">
        <v>24</v>
      </c>
      <c r="K38" s="72" t="s">
        <v>526</v>
      </c>
      <c r="L38" s="72"/>
      <c r="M38" s="72" t="s">
        <v>527</v>
      </c>
      <c r="N38" s="72" t="s">
        <v>69</v>
      </c>
    </row>
    <row r="39" spans="1:14" ht="15" customHeight="1" outlineLevel="1">
      <c r="A39" s="56"/>
      <c r="B39" s="57" t="s">
        <v>66</v>
      </c>
      <c r="C39" s="71" t="s">
        <v>218</v>
      </c>
      <c r="D39" s="74" t="s">
        <v>125</v>
      </c>
      <c r="E39" s="93" t="s">
        <v>218</v>
      </c>
      <c r="F39" s="75"/>
      <c r="G39" s="74"/>
      <c r="H39" s="75"/>
      <c r="I39" s="139">
        <v>0</v>
      </c>
      <c r="J39" s="75" t="s">
        <v>18</v>
      </c>
      <c r="K39" s="72"/>
      <c r="L39" s="72"/>
      <c r="M39" s="72"/>
      <c r="N39" s="72"/>
    </row>
    <row r="40" spans="1:14" outlineLevel="1">
      <c r="A40" s="56"/>
      <c r="B40" s="57" t="s">
        <v>63</v>
      </c>
      <c r="C40" s="71" t="s">
        <v>218</v>
      </c>
      <c r="D40" s="74" t="s">
        <v>228</v>
      </c>
      <c r="E40" s="93" t="s">
        <v>218</v>
      </c>
      <c r="F40" s="75"/>
      <c r="G40" s="74"/>
      <c r="H40" s="75"/>
      <c r="I40" s="139">
        <v>0</v>
      </c>
      <c r="J40" s="75" t="s">
        <v>18</v>
      </c>
      <c r="K40" s="72"/>
      <c r="L40" s="72"/>
      <c r="M40" s="72"/>
      <c r="N40" s="72"/>
    </row>
    <row r="41" spans="1:14" ht="26" outlineLevel="1">
      <c r="A41" s="56"/>
      <c r="B41" s="54" t="s">
        <v>70</v>
      </c>
      <c r="C41" s="71" t="s">
        <v>367</v>
      </c>
      <c r="D41" s="74" t="s">
        <v>221</v>
      </c>
      <c r="E41" s="93" t="s">
        <v>193</v>
      </c>
      <c r="F41" s="75"/>
      <c r="G41" s="74" t="s">
        <v>239</v>
      </c>
      <c r="H41" s="75">
        <v>1</v>
      </c>
      <c r="I41" s="139">
        <v>0</v>
      </c>
      <c r="J41" s="75" t="s">
        <v>24</v>
      </c>
      <c r="K41" s="72" t="s">
        <v>71</v>
      </c>
      <c r="L41" s="72"/>
      <c r="M41" s="72" t="s">
        <v>72</v>
      </c>
      <c r="N41" s="72" t="s">
        <v>69</v>
      </c>
    </row>
    <row r="42" spans="1:14" outlineLevel="1">
      <c r="A42" s="56"/>
      <c r="B42" s="57" t="s">
        <v>73</v>
      </c>
      <c r="C42" s="71" t="s">
        <v>218</v>
      </c>
      <c r="D42" s="74" t="s">
        <v>125</v>
      </c>
      <c r="E42" s="72" t="s">
        <v>218</v>
      </c>
      <c r="F42" s="75"/>
      <c r="G42" s="74"/>
      <c r="H42" s="75"/>
      <c r="I42" s="139">
        <v>0</v>
      </c>
      <c r="J42" s="75" t="s">
        <v>18</v>
      </c>
      <c r="K42" s="72"/>
      <c r="L42" s="72"/>
      <c r="M42" s="72"/>
      <c r="N42" s="72"/>
    </row>
    <row r="43" spans="1:14" outlineLevel="1">
      <c r="A43" s="56"/>
      <c r="B43" s="57" t="s">
        <v>63</v>
      </c>
      <c r="C43" s="71" t="s">
        <v>218</v>
      </c>
      <c r="D43" s="74" t="s">
        <v>228</v>
      </c>
      <c r="E43" s="72" t="s">
        <v>218</v>
      </c>
      <c r="F43" s="75"/>
      <c r="G43" s="74"/>
      <c r="H43" s="75"/>
      <c r="I43" s="139">
        <v>0</v>
      </c>
      <c r="J43" s="75" t="s">
        <v>18</v>
      </c>
      <c r="K43" s="72"/>
      <c r="L43" s="72"/>
      <c r="M43" s="72"/>
      <c r="N43" s="72"/>
    </row>
    <row r="44" spans="1:14" ht="63.5" outlineLevel="1">
      <c r="A44" s="56"/>
      <c r="B44" s="54" t="s">
        <v>74</v>
      </c>
      <c r="C44" s="71" t="s">
        <v>528</v>
      </c>
      <c r="D44" s="74" t="s">
        <v>221</v>
      </c>
      <c r="E44" s="72" t="s">
        <v>198</v>
      </c>
      <c r="F44" s="75">
        <v>36</v>
      </c>
      <c r="G44" s="74" t="s">
        <v>234</v>
      </c>
      <c r="H44" s="75">
        <v>1</v>
      </c>
      <c r="I44" s="139">
        <v>0</v>
      </c>
      <c r="J44" s="75" t="s">
        <v>24</v>
      </c>
      <c r="K44" s="72" t="s">
        <v>529</v>
      </c>
      <c r="L44" s="72">
        <v>21</v>
      </c>
      <c r="M44" s="72" t="s">
        <v>474</v>
      </c>
      <c r="N44" s="72" t="s">
        <v>69</v>
      </c>
    </row>
    <row r="45" spans="1:14" ht="15" customHeight="1" outlineLevel="1">
      <c r="A45" s="56"/>
      <c r="B45" s="147" t="s">
        <v>76</v>
      </c>
      <c r="C45" s="71" t="s">
        <v>370</v>
      </c>
      <c r="D45" s="74" t="s">
        <v>221</v>
      </c>
      <c r="E45" s="72" t="s">
        <v>218</v>
      </c>
      <c r="F45" s="75"/>
      <c r="G45" s="74"/>
      <c r="H45" s="75"/>
      <c r="I45" s="139">
        <v>0</v>
      </c>
      <c r="J45" s="75" t="s">
        <v>18</v>
      </c>
      <c r="K45" s="72"/>
      <c r="L45" s="72"/>
      <c r="M45" s="72"/>
      <c r="N45" s="72"/>
    </row>
    <row r="46" spans="1:14" outlineLevel="1">
      <c r="A46" s="56"/>
      <c r="B46" s="57" t="s">
        <v>63</v>
      </c>
      <c r="C46" s="71"/>
      <c r="D46" s="74" t="s">
        <v>221</v>
      </c>
      <c r="E46" s="72" t="s">
        <v>253</v>
      </c>
      <c r="F46" s="75"/>
      <c r="G46" s="74"/>
      <c r="H46" s="75"/>
      <c r="I46" s="139">
        <v>0</v>
      </c>
      <c r="J46" s="75" t="s">
        <v>18</v>
      </c>
      <c r="K46" s="72"/>
      <c r="L46" s="72"/>
      <c r="M46" s="72"/>
      <c r="N46" s="72"/>
    </row>
    <row r="47" spans="1:14">
      <c r="A47" s="56"/>
      <c r="B47" s="55" t="s">
        <v>77</v>
      </c>
      <c r="C47" s="141"/>
      <c r="D47" s="160"/>
      <c r="E47" s="143"/>
      <c r="F47" s="142"/>
      <c r="G47" s="142"/>
      <c r="H47" s="142"/>
      <c r="I47" s="67">
        <f>SUM(I48:I68)</f>
        <v>0</v>
      </c>
      <c r="J47" s="142"/>
      <c r="K47" s="143"/>
      <c r="L47" s="143"/>
      <c r="M47" s="143"/>
      <c r="N47" s="143"/>
    </row>
    <row r="48" spans="1:14" ht="61.5" customHeight="1" outlineLevel="1">
      <c r="A48" s="56"/>
      <c r="B48" s="54" t="s">
        <v>78</v>
      </c>
      <c r="C48" s="71" t="s">
        <v>530</v>
      </c>
      <c r="D48" s="74" t="s">
        <v>221</v>
      </c>
      <c r="E48" s="72" t="s">
        <v>203</v>
      </c>
      <c r="F48" s="75"/>
      <c r="G48" s="75" t="s">
        <v>242</v>
      </c>
      <c r="H48" s="75">
        <v>1</v>
      </c>
      <c r="I48" s="139">
        <v>0</v>
      </c>
      <c r="J48" s="75" t="s">
        <v>24</v>
      </c>
      <c r="K48" s="148" t="s">
        <v>531</v>
      </c>
      <c r="L48" s="76" t="s">
        <v>532</v>
      </c>
      <c r="M48" s="72"/>
      <c r="N48" s="72" t="s">
        <v>82</v>
      </c>
    </row>
    <row r="49" spans="1:14" ht="26" outlineLevel="1">
      <c r="A49" s="56"/>
      <c r="B49" s="57" t="s">
        <v>59</v>
      </c>
      <c r="C49" s="71" t="s">
        <v>227</v>
      </c>
      <c r="D49" s="74" t="s">
        <v>221</v>
      </c>
      <c r="E49" s="72" t="s">
        <v>257</v>
      </c>
      <c r="F49" s="75" t="s">
        <v>314</v>
      </c>
      <c r="G49" s="75" t="s">
        <v>239</v>
      </c>
      <c r="H49" s="75">
        <v>1</v>
      </c>
      <c r="I49" s="139">
        <v>0</v>
      </c>
      <c r="J49" s="75" t="s">
        <v>24</v>
      </c>
      <c r="K49" s="148" t="s">
        <v>83</v>
      </c>
      <c r="L49" s="76"/>
      <c r="M49" s="72"/>
      <c r="N49" s="72"/>
    </row>
    <row r="50" spans="1:14" outlineLevel="1">
      <c r="A50" s="56"/>
      <c r="B50" s="57" t="s">
        <v>61</v>
      </c>
      <c r="C50" s="71" t="s">
        <v>260</v>
      </c>
      <c r="D50" s="74" t="s">
        <v>221</v>
      </c>
      <c r="F50" s="75"/>
      <c r="G50" s="75"/>
      <c r="H50" s="75"/>
      <c r="I50" s="139">
        <v>0</v>
      </c>
      <c r="J50" s="75" t="s">
        <v>18</v>
      </c>
      <c r="K50" s="82"/>
      <c r="L50" s="72" t="s">
        <v>62</v>
      </c>
      <c r="M50" s="72"/>
      <c r="N50" s="72"/>
    </row>
    <row r="51" spans="1:14" outlineLevel="1">
      <c r="A51" s="56"/>
      <c r="B51" s="57" t="s">
        <v>63</v>
      </c>
      <c r="C51" s="71"/>
      <c r="D51" s="74" t="s">
        <v>221</v>
      </c>
      <c r="E51" s="72"/>
      <c r="F51" s="75"/>
      <c r="G51" s="75"/>
      <c r="H51" s="75"/>
      <c r="I51" s="139">
        <v>0</v>
      </c>
      <c r="J51" s="75" t="s">
        <v>18</v>
      </c>
      <c r="K51" s="148"/>
      <c r="L51" s="76"/>
      <c r="M51" s="72"/>
      <c r="N51" s="72"/>
    </row>
    <row r="52" spans="1:14" outlineLevel="1">
      <c r="A52" s="56"/>
      <c r="B52" s="57" t="s">
        <v>84</v>
      </c>
      <c r="C52" s="71"/>
      <c r="D52" s="74"/>
      <c r="E52" s="72"/>
      <c r="F52" s="75"/>
      <c r="G52" s="75"/>
      <c r="H52" s="75"/>
      <c r="I52" s="139">
        <v>0</v>
      </c>
      <c r="J52" s="75" t="s">
        <v>18</v>
      </c>
      <c r="K52" s="148"/>
      <c r="L52" s="76"/>
      <c r="M52" s="72"/>
      <c r="N52" s="72"/>
    </row>
    <row r="53" spans="1:14" outlineLevel="1">
      <c r="A53" s="56"/>
      <c r="B53" s="57" t="s">
        <v>64</v>
      </c>
      <c r="C53" s="71"/>
      <c r="D53" s="74"/>
      <c r="E53" s="72"/>
      <c r="F53" s="75"/>
      <c r="G53" s="75"/>
      <c r="H53" s="75"/>
      <c r="I53" s="139"/>
      <c r="J53" s="75" t="s">
        <v>18</v>
      </c>
      <c r="K53" s="148"/>
      <c r="L53" s="76"/>
      <c r="M53" s="72"/>
      <c r="N53" s="72"/>
    </row>
    <row r="54" spans="1:14" ht="57.75" customHeight="1" outlineLevel="1">
      <c r="A54" s="56"/>
      <c r="B54" s="54" t="s">
        <v>85</v>
      </c>
      <c r="C54" s="71"/>
      <c r="D54" s="74" t="s">
        <v>228</v>
      </c>
      <c r="E54" s="72"/>
      <c r="F54" s="75"/>
      <c r="G54" s="75" t="s">
        <v>242</v>
      </c>
      <c r="H54" s="75"/>
      <c r="I54" s="139">
        <v>0</v>
      </c>
      <c r="J54" s="75" t="s">
        <v>24</v>
      </c>
      <c r="K54" s="148"/>
      <c r="L54" s="76"/>
      <c r="M54" s="72"/>
      <c r="N54" s="72" t="s">
        <v>82</v>
      </c>
    </row>
    <row r="55" spans="1:14" outlineLevel="1">
      <c r="A55" s="56"/>
      <c r="B55" s="57" t="s">
        <v>59</v>
      </c>
      <c r="C55" s="71"/>
      <c r="D55" s="74" t="s">
        <v>228</v>
      </c>
      <c r="E55" s="72"/>
      <c r="F55" s="75"/>
      <c r="G55" s="75" t="s">
        <v>239</v>
      </c>
      <c r="H55" s="75"/>
      <c r="I55" s="139">
        <v>0</v>
      </c>
      <c r="J55" s="75" t="s">
        <v>24</v>
      </c>
      <c r="K55" s="148"/>
      <c r="L55" s="76"/>
      <c r="M55" s="72"/>
      <c r="N55" s="72"/>
    </row>
    <row r="56" spans="1:14" outlineLevel="1">
      <c r="A56" s="56"/>
      <c r="B56" s="57" t="s">
        <v>61</v>
      </c>
      <c r="C56" s="71"/>
      <c r="D56" s="74" t="s">
        <v>228</v>
      </c>
      <c r="E56" s="72"/>
      <c r="F56" s="75"/>
      <c r="G56" s="75"/>
      <c r="H56" s="75"/>
      <c r="I56" s="139">
        <v>0</v>
      </c>
      <c r="J56" s="75" t="s">
        <v>18</v>
      </c>
      <c r="K56" s="58"/>
      <c r="L56" s="148"/>
      <c r="M56" s="72"/>
      <c r="N56" s="72"/>
    </row>
    <row r="57" spans="1:14" outlineLevel="1">
      <c r="A57" s="56"/>
      <c r="B57" s="57" t="s">
        <v>63</v>
      </c>
      <c r="C57" s="71"/>
      <c r="D57" s="74" t="s">
        <v>228</v>
      </c>
      <c r="E57" s="72"/>
      <c r="F57" s="75"/>
      <c r="G57" s="75"/>
      <c r="H57" s="75"/>
      <c r="I57" s="139">
        <v>0</v>
      </c>
      <c r="J57" s="75" t="s">
        <v>18</v>
      </c>
      <c r="K57" s="148"/>
      <c r="L57" s="76"/>
      <c r="M57" s="72"/>
      <c r="N57" s="72"/>
    </row>
    <row r="58" spans="1:14" outlineLevel="1">
      <c r="A58" s="56"/>
      <c r="B58" s="57" t="s">
        <v>84</v>
      </c>
      <c r="C58" s="71"/>
      <c r="D58" s="74"/>
      <c r="E58" s="72"/>
      <c r="F58" s="75"/>
      <c r="G58" s="75"/>
      <c r="H58" s="75"/>
      <c r="I58" s="139">
        <v>0</v>
      </c>
      <c r="J58" s="75" t="s">
        <v>18</v>
      </c>
      <c r="K58" s="148"/>
      <c r="L58" s="76"/>
      <c r="M58" s="72"/>
      <c r="N58" s="72"/>
    </row>
    <row r="59" spans="1:14" outlineLevel="1">
      <c r="A59" s="56"/>
      <c r="B59" s="57" t="s">
        <v>64</v>
      </c>
      <c r="C59" s="71"/>
      <c r="D59" s="74"/>
      <c r="E59" s="72"/>
      <c r="F59" s="75"/>
      <c r="G59" s="75"/>
      <c r="H59" s="75"/>
      <c r="I59" s="139"/>
      <c r="J59" s="75" t="s">
        <v>18</v>
      </c>
      <c r="K59" s="148"/>
      <c r="L59" s="76"/>
      <c r="M59" s="72"/>
      <c r="N59" s="72"/>
    </row>
    <row r="60" spans="1:14" ht="26" outlineLevel="1">
      <c r="A60" s="56"/>
      <c r="B60" s="54" t="s">
        <v>89</v>
      </c>
      <c r="C60" s="71">
        <v>2</v>
      </c>
      <c r="D60" s="74" t="s">
        <v>221</v>
      </c>
      <c r="E60" s="72" t="s">
        <v>533</v>
      </c>
      <c r="F60" s="75" t="s">
        <v>242</v>
      </c>
      <c r="G60" s="75" t="s">
        <v>242</v>
      </c>
      <c r="H60" s="75">
        <v>2</v>
      </c>
      <c r="I60" s="139">
        <v>0</v>
      </c>
      <c r="J60" s="75" t="s">
        <v>24</v>
      </c>
      <c r="K60" s="72" t="s">
        <v>534</v>
      </c>
      <c r="L60" s="72"/>
      <c r="M60" s="72"/>
      <c r="N60" s="72"/>
    </row>
    <row r="61" spans="1:14" outlineLevel="1">
      <c r="A61" s="56"/>
      <c r="B61" s="57" t="s">
        <v>90</v>
      </c>
      <c r="C61" s="149"/>
      <c r="D61" s="74" t="s">
        <v>228</v>
      </c>
      <c r="E61" s="72"/>
      <c r="F61" s="75"/>
      <c r="G61" s="75"/>
      <c r="H61" s="75"/>
      <c r="I61" s="139">
        <v>0</v>
      </c>
      <c r="J61" s="75"/>
      <c r="K61" s="72"/>
      <c r="L61" s="72"/>
      <c r="M61" s="72"/>
      <c r="N61" s="72"/>
    </row>
    <row r="62" spans="1:14" outlineLevel="1">
      <c r="A62" s="56"/>
      <c r="B62" s="57" t="s">
        <v>91</v>
      </c>
      <c r="C62" s="71"/>
      <c r="D62" s="74" t="s">
        <v>221</v>
      </c>
      <c r="E62" s="72"/>
      <c r="F62" s="75"/>
      <c r="G62" s="75"/>
      <c r="H62" s="75"/>
      <c r="I62" s="139">
        <v>0</v>
      </c>
      <c r="J62" s="75" t="s">
        <v>18</v>
      </c>
      <c r="K62" s="72"/>
      <c r="L62" s="72"/>
      <c r="M62" s="72"/>
      <c r="N62" s="72"/>
    </row>
    <row r="63" spans="1:14" ht="29" outlineLevel="1">
      <c r="A63" s="56"/>
      <c r="B63" s="54" t="s">
        <v>92</v>
      </c>
      <c r="C63" s="71">
        <v>1.5</v>
      </c>
      <c r="D63" s="74" t="s">
        <v>221</v>
      </c>
      <c r="E63" s="72" t="s">
        <v>535</v>
      </c>
      <c r="F63" s="75" t="s">
        <v>242</v>
      </c>
      <c r="G63" s="75" t="s">
        <v>242</v>
      </c>
      <c r="H63" s="75">
        <v>1</v>
      </c>
      <c r="I63" s="139">
        <v>0</v>
      </c>
      <c r="J63" s="75" t="s">
        <v>24</v>
      </c>
      <c r="K63" s="82" t="s">
        <v>536</v>
      </c>
      <c r="L63" s="146"/>
      <c r="M63" s="72"/>
      <c r="N63" s="72"/>
    </row>
    <row r="64" spans="1:14" outlineLevel="1">
      <c r="A64" s="56"/>
      <c r="B64" s="57" t="s">
        <v>91</v>
      </c>
      <c r="C64" s="71"/>
      <c r="D64" s="74"/>
      <c r="E64" s="72"/>
      <c r="F64" s="75"/>
      <c r="G64" s="75"/>
      <c r="H64" s="75"/>
      <c r="I64" s="139">
        <v>0</v>
      </c>
      <c r="J64" s="75" t="s">
        <v>18</v>
      </c>
      <c r="K64" s="146"/>
      <c r="L64" s="72"/>
      <c r="M64" s="72"/>
      <c r="N64" s="72"/>
    </row>
    <row r="65" spans="1:14" outlineLevel="1">
      <c r="A65" s="56"/>
      <c r="B65" s="54" t="s">
        <v>93</v>
      </c>
      <c r="C65" s="71">
        <v>1.5</v>
      </c>
      <c r="D65" s="74" t="s">
        <v>228</v>
      </c>
      <c r="E65" s="72"/>
      <c r="F65" s="75" t="s">
        <v>242</v>
      </c>
      <c r="G65" s="75" t="s">
        <v>242</v>
      </c>
      <c r="H65" s="75">
        <v>0</v>
      </c>
      <c r="I65" s="139">
        <v>0</v>
      </c>
      <c r="J65" s="75" t="s">
        <v>24</v>
      </c>
      <c r="K65" s="72"/>
      <c r="L65" s="72"/>
      <c r="M65" s="72"/>
      <c r="N65" s="72"/>
    </row>
    <row r="66" spans="1:14" outlineLevel="1">
      <c r="A66" s="56"/>
      <c r="B66" s="57" t="s">
        <v>91</v>
      </c>
      <c r="C66" s="71"/>
      <c r="D66" s="74"/>
      <c r="E66" s="72"/>
      <c r="F66" s="75"/>
      <c r="G66" s="75"/>
      <c r="H66" s="75"/>
      <c r="I66" s="139">
        <v>0</v>
      </c>
      <c r="J66" s="75" t="s">
        <v>18</v>
      </c>
      <c r="K66" s="72"/>
      <c r="L66" s="72"/>
      <c r="M66" s="72"/>
      <c r="N66" s="72"/>
    </row>
    <row r="67" spans="1:14" outlineLevel="1">
      <c r="A67" s="56"/>
      <c r="B67" s="54" t="s">
        <v>94</v>
      </c>
      <c r="C67" s="71">
        <v>1.6</v>
      </c>
      <c r="D67" s="74" t="s">
        <v>221</v>
      </c>
      <c r="E67" s="72" t="s">
        <v>537</v>
      </c>
      <c r="F67" s="75"/>
      <c r="G67" s="75" t="s">
        <v>242</v>
      </c>
      <c r="H67" s="75">
        <v>1</v>
      </c>
      <c r="I67" s="139">
        <v>0</v>
      </c>
      <c r="J67" s="75" t="s">
        <v>24</v>
      </c>
      <c r="K67" s="72"/>
      <c r="L67" s="72" t="s">
        <v>319</v>
      </c>
      <c r="M67" s="72"/>
      <c r="N67" s="72"/>
    </row>
    <row r="68" spans="1:14" outlineLevel="1">
      <c r="A68" s="56"/>
      <c r="B68" s="57" t="s">
        <v>91</v>
      </c>
      <c r="C68" s="71"/>
      <c r="D68" s="74"/>
      <c r="E68" s="72"/>
      <c r="F68" s="75"/>
      <c r="G68" s="75"/>
      <c r="H68" s="75"/>
      <c r="I68" s="139">
        <v>0</v>
      </c>
      <c r="J68" s="75" t="s">
        <v>18</v>
      </c>
      <c r="K68" s="72"/>
      <c r="L68" s="72"/>
      <c r="M68" s="72"/>
      <c r="N68" s="72"/>
    </row>
    <row r="69" spans="1:14">
      <c r="A69" s="56"/>
      <c r="B69" s="55" t="s">
        <v>95</v>
      </c>
      <c r="C69" s="141"/>
      <c r="D69" s="160"/>
      <c r="E69" s="143"/>
      <c r="F69" s="142"/>
      <c r="G69" s="142"/>
      <c r="H69" s="142"/>
      <c r="I69" s="67">
        <f>SUM(I70:I90)</f>
        <v>0</v>
      </c>
      <c r="J69" s="142"/>
      <c r="K69" s="143"/>
      <c r="L69" s="143"/>
      <c r="M69" s="143"/>
      <c r="N69" s="143"/>
    </row>
    <row r="70" spans="1:14" ht="65.25" customHeight="1" outlineLevel="1">
      <c r="A70" s="56"/>
      <c r="B70" s="54" t="s">
        <v>96</v>
      </c>
      <c r="C70" s="71" t="s">
        <v>433</v>
      </c>
      <c r="D70" s="74" t="s">
        <v>221</v>
      </c>
      <c r="E70" t="s">
        <v>268</v>
      </c>
      <c r="F70" s="75"/>
      <c r="G70" s="75" t="s">
        <v>234</v>
      </c>
      <c r="H70" s="75">
        <v>1</v>
      </c>
      <c r="I70" s="139">
        <v>0</v>
      </c>
      <c r="J70" s="75" t="s">
        <v>24</v>
      </c>
      <c r="K70" s="146" t="s">
        <v>538</v>
      </c>
      <c r="L70" s="72" t="s">
        <v>539</v>
      </c>
      <c r="M70" s="72"/>
      <c r="N70" s="72" t="s">
        <v>270</v>
      </c>
    </row>
    <row r="71" spans="1:14" outlineLevel="1">
      <c r="A71" s="56"/>
      <c r="B71" s="57" t="s">
        <v>101</v>
      </c>
      <c r="C71" s="71"/>
      <c r="D71" s="74" t="s">
        <v>221</v>
      </c>
      <c r="E71" s="72"/>
      <c r="F71" s="75"/>
      <c r="G71" s="75"/>
      <c r="H71" s="75"/>
      <c r="I71" s="139">
        <v>0</v>
      </c>
      <c r="J71" s="75" t="s">
        <v>18</v>
      </c>
      <c r="K71" s="72"/>
      <c r="L71" s="72"/>
      <c r="M71" s="72"/>
      <c r="N71" s="72"/>
    </row>
    <row r="72" spans="1:14" outlineLevel="1">
      <c r="A72" s="56"/>
      <c r="B72" s="57" t="s">
        <v>102</v>
      </c>
      <c r="C72" s="71"/>
      <c r="D72" s="74" t="s">
        <v>221</v>
      </c>
      <c r="E72" s="72" t="s">
        <v>380</v>
      </c>
      <c r="F72" s="75" t="s">
        <v>242</v>
      </c>
      <c r="G72" s="75"/>
      <c r="H72" s="75"/>
      <c r="I72" s="139">
        <v>0</v>
      </c>
      <c r="J72" s="75" t="s">
        <v>18</v>
      </c>
      <c r="K72" s="72"/>
      <c r="L72" s="72"/>
      <c r="M72" s="72"/>
      <c r="N72" s="72"/>
    </row>
    <row r="73" spans="1:14" outlineLevel="1">
      <c r="A73" s="56"/>
      <c r="B73" s="57" t="s">
        <v>63</v>
      </c>
      <c r="C73" s="71"/>
      <c r="D73" s="74" t="s">
        <v>221</v>
      </c>
      <c r="E73" s="72" t="s">
        <v>272</v>
      </c>
      <c r="F73" s="75"/>
      <c r="G73" s="75"/>
      <c r="H73" s="75"/>
      <c r="I73" s="139">
        <v>0</v>
      </c>
      <c r="J73" s="75" t="s">
        <v>18</v>
      </c>
      <c r="K73" s="72"/>
      <c r="L73" s="72"/>
      <c r="M73" s="72"/>
      <c r="N73" s="72"/>
    </row>
    <row r="74" spans="1:14" outlineLevel="1">
      <c r="A74" s="56"/>
      <c r="B74" s="54" t="s">
        <v>103</v>
      </c>
      <c r="C74" s="71" t="s">
        <v>218</v>
      </c>
      <c r="D74" s="74" t="s">
        <v>228</v>
      </c>
      <c r="E74" s="72"/>
      <c r="F74" s="75"/>
      <c r="G74" s="75"/>
      <c r="H74" s="75"/>
      <c r="I74" s="139">
        <v>0</v>
      </c>
      <c r="J74" s="75" t="s">
        <v>24</v>
      </c>
      <c r="K74" s="146"/>
      <c r="L74" s="72"/>
      <c r="M74" s="72"/>
      <c r="N74" s="72"/>
    </row>
    <row r="75" spans="1:14" outlineLevel="1">
      <c r="A75" s="56"/>
      <c r="B75" s="57" t="s">
        <v>106</v>
      </c>
      <c r="C75" s="71"/>
      <c r="D75" s="74"/>
      <c r="E75" s="72" t="s">
        <v>218</v>
      </c>
      <c r="F75" s="75"/>
      <c r="G75" s="75"/>
      <c r="H75" s="75"/>
      <c r="I75" s="139">
        <v>0</v>
      </c>
      <c r="J75" s="75" t="s">
        <v>18</v>
      </c>
      <c r="K75" s="72"/>
      <c r="L75" s="72"/>
      <c r="M75" s="72"/>
      <c r="N75" s="72"/>
    </row>
    <row r="76" spans="1:14" outlineLevel="1">
      <c r="A76" s="56"/>
      <c r="B76" s="57" t="s">
        <v>102</v>
      </c>
      <c r="C76" s="71"/>
      <c r="D76" s="74"/>
      <c r="E76" s="72" t="s">
        <v>218</v>
      </c>
      <c r="F76" s="75"/>
      <c r="G76" s="75"/>
      <c r="H76" s="75"/>
      <c r="I76" s="139">
        <v>0</v>
      </c>
      <c r="J76" s="75" t="s">
        <v>18</v>
      </c>
      <c r="K76" s="72"/>
      <c r="L76" s="72"/>
      <c r="M76" s="72"/>
      <c r="N76" s="72"/>
    </row>
    <row r="77" spans="1:14" outlineLevel="1">
      <c r="A77" s="56"/>
      <c r="B77" s="57" t="s">
        <v>63</v>
      </c>
      <c r="C77" s="71"/>
      <c r="D77" s="74"/>
      <c r="E77" s="72" t="s">
        <v>218</v>
      </c>
      <c r="F77" s="75"/>
      <c r="G77" s="75"/>
      <c r="H77" s="75"/>
      <c r="I77" s="139">
        <v>0</v>
      </c>
      <c r="J77" s="75" t="s">
        <v>18</v>
      </c>
      <c r="K77" s="72"/>
      <c r="L77" s="72"/>
      <c r="M77" s="72"/>
      <c r="N77" s="72"/>
    </row>
    <row r="78" spans="1:14" ht="26" outlineLevel="1">
      <c r="A78" s="56"/>
      <c r="B78" s="54" t="s">
        <v>107</v>
      </c>
      <c r="C78" s="71" t="s">
        <v>326</v>
      </c>
      <c r="D78" s="74" t="s">
        <v>221</v>
      </c>
      <c r="E78" s="72" t="s">
        <v>540</v>
      </c>
      <c r="F78" s="75"/>
      <c r="G78" s="75" t="s">
        <v>275</v>
      </c>
      <c r="H78" s="75" t="s">
        <v>125</v>
      </c>
      <c r="I78" s="139">
        <v>0</v>
      </c>
      <c r="J78" s="75" t="s">
        <v>24</v>
      </c>
      <c r="K78" s="72" t="s">
        <v>541</v>
      </c>
      <c r="L78" s="72"/>
      <c r="M78" s="72"/>
      <c r="N78" s="72" t="s">
        <v>49</v>
      </c>
    </row>
    <row r="79" spans="1:14" outlineLevel="1">
      <c r="A79" s="56"/>
      <c r="B79" s="57" t="s">
        <v>26</v>
      </c>
      <c r="C79" s="71"/>
      <c r="D79" s="74" t="s">
        <v>221</v>
      </c>
      <c r="E79" s="72"/>
      <c r="F79" s="75"/>
      <c r="G79" s="75"/>
      <c r="H79" s="75"/>
      <c r="I79" s="139">
        <v>0</v>
      </c>
      <c r="J79" s="75" t="s">
        <v>18</v>
      </c>
      <c r="K79" s="72"/>
      <c r="L79" s="72"/>
      <c r="M79" s="72"/>
      <c r="N79" s="72"/>
    </row>
    <row r="80" spans="1:14" outlineLevel="1">
      <c r="A80" s="56"/>
      <c r="B80" s="57" t="s">
        <v>63</v>
      </c>
      <c r="C80" s="71"/>
      <c r="D80" s="74" t="s">
        <v>221</v>
      </c>
      <c r="E80" s="72"/>
      <c r="F80" s="75"/>
      <c r="G80" s="75"/>
      <c r="H80" s="75"/>
      <c r="I80" s="139">
        <v>0</v>
      </c>
      <c r="J80" s="75" t="s">
        <v>18</v>
      </c>
      <c r="K80" s="72"/>
      <c r="L80" s="72"/>
      <c r="M80" s="72"/>
      <c r="N80" s="72"/>
    </row>
    <row r="81" spans="1:14" outlineLevel="1">
      <c r="A81" s="56"/>
      <c r="B81" s="54" t="s">
        <v>109</v>
      </c>
      <c r="C81" s="71" t="s">
        <v>218</v>
      </c>
      <c r="D81" s="74" t="s">
        <v>228</v>
      </c>
      <c r="E81" s="72"/>
      <c r="F81" s="75"/>
      <c r="G81" s="75" t="s">
        <v>276</v>
      </c>
      <c r="H81" s="75"/>
      <c r="I81" s="139">
        <v>0</v>
      </c>
      <c r="J81" s="75" t="s">
        <v>24</v>
      </c>
      <c r="K81" s="72" t="s">
        <v>110</v>
      </c>
      <c r="L81" s="146"/>
      <c r="M81" s="72"/>
      <c r="N81" s="72"/>
    </row>
    <row r="82" spans="1:14" outlineLevel="1">
      <c r="A82" s="56"/>
      <c r="B82" s="57" t="s">
        <v>26</v>
      </c>
      <c r="C82" s="71" t="s">
        <v>218</v>
      </c>
      <c r="D82" s="74"/>
      <c r="E82" s="72"/>
      <c r="F82" s="75"/>
      <c r="G82" s="75"/>
      <c r="H82" s="75"/>
      <c r="I82" s="139">
        <v>0</v>
      </c>
      <c r="J82" s="75" t="s">
        <v>18</v>
      </c>
      <c r="K82" s="72"/>
      <c r="L82" s="72"/>
      <c r="M82" s="72"/>
      <c r="N82" s="72"/>
    </row>
    <row r="83" spans="1:14" outlineLevel="1">
      <c r="A83" s="56"/>
      <c r="B83" s="57" t="s">
        <v>63</v>
      </c>
      <c r="C83" s="71" t="s">
        <v>218</v>
      </c>
      <c r="D83" s="74"/>
      <c r="E83" s="72"/>
      <c r="F83" s="75"/>
      <c r="G83" s="75"/>
      <c r="H83" s="75"/>
      <c r="I83" s="139">
        <v>0</v>
      </c>
      <c r="J83" s="75" t="s">
        <v>18</v>
      </c>
      <c r="K83" s="72"/>
      <c r="L83" s="72"/>
      <c r="M83" s="72"/>
      <c r="N83" s="72"/>
    </row>
    <row r="84" spans="1:14" ht="38.5" outlineLevel="1">
      <c r="A84" s="56"/>
      <c r="B84" s="54" t="s">
        <v>111</v>
      </c>
      <c r="C84" s="71" t="s">
        <v>385</v>
      </c>
      <c r="D84" s="74" t="s">
        <v>221</v>
      </c>
      <c r="E84" s="72" t="s">
        <v>277</v>
      </c>
      <c r="F84" s="75"/>
      <c r="G84" s="75" t="s">
        <v>234</v>
      </c>
      <c r="H84" s="75">
        <v>1</v>
      </c>
      <c r="I84" s="139">
        <v>0</v>
      </c>
      <c r="J84" s="75" t="s">
        <v>24</v>
      </c>
      <c r="K84" s="72" t="s">
        <v>112</v>
      </c>
      <c r="L84" s="72"/>
      <c r="M84" s="72"/>
      <c r="N84" s="72"/>
    </row>
    <row r="85" spans="1:14" outlineLevel="1">
      <c r="A85" s="56"/>
      <c r="B85" s="57" t="s">
        <v>113</v>
      </c>
      <c r="C85" s="71"/>
      <c r="D85" s="74"/>
      <c r="E85" s="72"/>
      <c r="F85" s="75"/>
      <c r="G85" s="75"/>
      <c r="H85" s="75"/>
      <c r="I85" s="139">
        <v>0</v>
      </c>
      <c r="J85" s="75" t="s">
        <v>18</v>
      </c>
      <c r="K85" s="72"/>
      <c r="L85" s="72"/>
      <c r="M85" s="72"/>
      <c r="N85" s="72"/>
    </row>
    <row r="86" spans="1:14" outlineLevel="1">
      <c r="A86" s="56"/>
      <c r="B86" s="57" t="s">
        <v>114</v>
      </c>
      <c r="C86" s="71"/>
      <c r="D86" s="74"/>
      <c r="E86" s="72" t="s">
        <v>542</v>
      </c>
      <c r="F86" s="75"/>
      <c r="G86" s="75"/>
      <c r="H86" s="75"/>
      <c r="I86" s="139">
        <v>0</v>
      </c>
      <c r="J86" s="75" t="s">
        <v>18</v>
      </c>
      <c r="K86" s="72"/>
      <c r="L86" s="72"/>
      <c r="M86" s="72"/>
      <c r="N86" s="72"/>
    </row>
    <row r="87" spans="1:14" outlineLevel="1">
      <c r="A87" s="56"/>
      <c r="B87" s="57" t="s">
        <v>115</v>
      </c>
      <c r="C87" s="71"/>
      <c r="D87" s="74" t="s">
        <v>125</v>
      </c>
      <c r="E87" s="72"/>
      <c r="F87" s="75"/>
      <c r="G87" s="75"/>
      <c r="H87" s="75"/>
      <c r="I87" s="139">
        <v>0</v>
      </c>
      <c r="J87" s="75" t="s">
        <v>18</v>
      </c>
      <c r="K87" s="72"/>
      <c r="L87" s="72"/>
      <c r="M87" s="72"/>
      <c r="N87" s="72"/>
    </row>
    <row r="88" spans="1:14" ht="51" outlineLevel="1">
      <c r="A88" s="56"/>
      <c r="B88" s="54" t="s">
        <v>116</v>
      </c>
      <c r="C88" s="71" t="s">
        <v>543</v>
      </c>
      <c r="D88" s="74" t="s">
        <v>228</v>
      </c>
      <c r="E88" s="72" t="s">
        <v>213</v>
      </c>
      <c r="F88" s="75">
        <v>0</v>
      </c>
      <c r="G88" s="75" t="s">
        <v>234</v>
      </c>
      <c r="H88" s="75">
        <v>0</v>
      </c>
      <c r="I88" s="139">
        <v>0</v>
      </c>
      <c r="J88" s="75" t="s">
        <v>24</v>
      </c>
      <c r="K88" s="146" t="s">
        <v>279</v>
      </c>
      <c r="L88" s="72"/>
      <c r="M88" s="72" t="s">
        <v>334</v>
      </c>
      <c r="N88" s="72"/>
    </row>
    <row r="89" spans="1:14" outlineLevel="1">
      <c r="A89" s="56"/>
      <c r="B89" s="57" t="s">
        <v>26</v>
      </c>
      <c r="C89" s="71"/>
      <c r="D89" s="74"/>
      <c r="E89" s="72"/>
      <c r="F89" s="75"/>
      <c r="G89" s="75"/>
      <c r="H89" s="75"/>
      <c r="I89" s="139">
        <v>0</v>
      </c>
      <c r="J89" s="75" t="s">
        <v>18</v>
      </c>
      <c r="K89" s="146"/>
      <c r="L89" s="72"/>
      <c r="M89" s="72"/>
      <c r="N89" s="72"/>
    </row>
    <row r="90" spans="1:14" outlineLevel="1">
      <c r="A90" s="56"/>
      <c r="B90" s="57" t="s">
        <v>115</v>
      </c>
      <c r="C90" s="71"/>
      <c r="D90" s="74"/>
      <c r="E90" s="72"/>
      <c r="F90" s="75"/>
      <c r="G90" s="75"/>
      <c r="H90" s="75"/>
      <c r="I90" s="139">
        <v>0</v>
      </c>
      <c r="J90" s="75" t="s">
        <v>18</v>
      </c>
      <c r="K90" s="146"/>
      <c r="L90" s="72"/>
      <c r="M90" s="72"/>
      <c r="N90" s="72"/>
    </row>
    <row r="91" spans="1:14">
      <c r="A91" s="56"/>
      <c r="B91" s="55" t="s">
        <v>118</v>
      </c>
      <c r="C91" s="141"/>
      <c r="D91" s="160"/>
      <c r="E91" s="143"/>
      <c r="F91" s="142"/>
      <c r="G91" s="142"/>
      <c r="H91" s="142"/>
      <c r="I91" s="67">
        <f>SUM(I92:I102)</f>
        <v>0</v>
      </c>
      <c r="J91" s="142"/>
      <c r="K91" s="143"/>
      <c r="L91" s="143"/>
      <c r="M91" s="143"/>
      <c r="N91" s="143"/>
    </row>
    <row r="92" spans="1:14" ht="26" outlineLevel="1">
      <c r="A92" s="56"/>
      <c r="B92" s="54" t="s">
        <v>119</v>
      </c>
      <c r="C92" s="71" t="s">
        <v>544</v>
      </c>
      <c r="D92" s="74" t="s">
        <v>221</v>
      </c>
      <c r="E92" s="72" t="s">
        <v>545</v>
      </c>
      <c r="F92" s="75"/>
      <c r="G92" s="75" t="s">
        <v>275</v>
      </c>
      <c r="H92" s="75"/>
      <c r="I92" s="139">
        <v>0</v>
      </c>
      <c r="J92" s="75" t="s">
        <v>24</v>
      </c>
      <c r="K92" s="72"/>
      <c r="L92" s="72" t="s">
        <v>546</v>
      </c>
      <c r="M92" s="72"/>
      <c r="N92" s="72" t="s">
        <v>121</v>
      </c>
    </row>
    <row r="93" spans="1:14" outlineLevel="1">
      <c r="A93" s="56"/>
      <c r="B93" s="57" t="s">
        <v>26</v>
      </c>
      <c r="C93" s="71"/>
      <c r="D93" s="74"/>
      <c r="E93" s="72"/>
      <c r="F93" s="75"/>
      <c r="G93" s="75"/>
      <c r="H93" s="75"/>
      <c r="I93" s="139">
        <v>0</v>
      </c>
      <c r="J93" s="75" t="s">
        <v>18</v>
      </c>
      <c r="K93" s="72"/>
      <c r="L93" s="72"/>
      <c r="M93" s="72"/>
      <c r="N93" s="72"/>
    </row>
    <row r="94" spans="1:14" ht="26" outlineLevel="1">
      <c r="A94" s="56"/>
      <c r="B94" s="54" t="s">
        <v>122</v>
      </c>
      <c r="C94" s="71" t="s">
        <v>388</v>
      </c>
      <c r="D94" s="74" t="s">
        <v>221</v>
      </c>
      <c r="E94" s="72" t="s">
        <v>389</v>
      </c>
      <c r="F94" s="75"/>
      <c r="G94" s="75" t="s">
        <v>242</v>
      </c>
      <c r="H94" s="75">
        <v>1</v>
      </c>
      <c r="I94" s="140" t="s">
        <v>32</v>
      </c>
      <c r="J94" s="75" t="s">
        <v>24</v>
      </c>
      <c r="K94" s="72" t="s">
        <v>547</v>
      </c>
      <c r="L94" s="72"/>
      <c r="M94" s="72"/>
      <c r="N94" s="72" t="s">
        <v>125</v>
      </c>
    </row>
    <row r="95" spans="1:14" outlineLevel="1">
      <c r="A95" s="56"/>
      <c r="B95" s="57" t="s">
        <v>126</v>
      </c>
      <c r="C95" s="71"/>
      <c r="D95" s="74"/>
      <c r="E95" s="72"/>
      <c r="F95" s="75"/>
      <c r="G95" s="75"/>
      <c r="H95" s="75"/>
      <c r="I95" s="140"/>
      <c r="J95" s="75" t="s">
        <v>18</v>
      </c>
      <c r="K95" s="72"/>
      <c r="L95" s="72"/>
      <c r="M95" s="72"/>
      <c r="N95" s="72"/>
    </row>
    <row r="96" spans="1:14" outlineLevel="1">
      <c r="A96" s="56"/>
      <c r="B96" s="54" t="s">
        <v>127</v>
      </c>
      <c r="C96" s="71"/>
      <c r="D96" s="74" t="s">
        <v>228</v>
      </c>
      <c r="E96" s="72"/>
      <c r="F96" s="75"/>
      <c r="G96" s="75" t="s">
        <v>234</v>
      </c>
      <c r="H96" s="75">
        <v>1</v>
      </c>
      <c r="I96" s="140" t="s">
        <v>32</v>
      </c>
      <c r="J96" s="75" t="s">
        <v>24</v>
      </c>
      <c r="K96" s="72"/>
      <c r="L96" s="72"/>
      <c r="M96" s="72"/>
      <c r="N96" s="72"/>
    </row>
    <row r="97" spans="1:14" outlineLevel="1">
      <c r="A97" s="56"/>
      <c r="B97" s="57" t="s">
        <v>129</v>
      </c>
      <c r="C97" s="71"/>
      <c r="D97" s="74" t="s">
        <v>228</v>
      </c>
      <c r="E97" s="72"/>
      <c r="F97" s="75"/>
      <c r="G97" s="75"/>
      <c r="H97" s="75"/>
      <c r="I97" s="140" t="s">
        <v>32</v>
      </c>
      <c r="J97" s="75" t="s">
        <v>18</v>
      </c>
      <c r="K97" s="72"/>
      <c r="L97" s="72"/>
      <c r="M97" s="72"/>
      <c r="N97" s="72"/>
    </row>
    <row r="98" spans="1:14" outlineLevel="1">
      <c r="A98" s="56"/>
      <c r="B98" s="54" t="s">
        <v>130</v>
      </c>
      <c r="C98" s="71" t="s">
        <v>395</v>
      </c>
      <c r="D98" s="74" t="s">
        <v>228</v>
      </c>
      <c r="E98" s="72"/>
      <c r="F98" s="75" t="s">
        <v>242</v>
      </c>
      <c r="G98" s="75" t="s">
        <v>242</v>
      </c>
      <c r="H98" s="75"/>
      <c r="I98" s="139">
        <v>0</v>
      </c>
      <c r="J98" s="75" t="s">
        <v>24</v>
      </c>
      <c r="K98" s="72"/>
      <c r="L98" s="72"/>
      <c r="M98" s="72"/>
      <c r="N98" s="72"/>
    </row>
    <row r="99" spans="1:14" outlineLevel="1">
      <c r="A99" s="56"/>
      <c r="B99" s="57" t="s">
        <v>26</v>
      </c>
      <c r="C99" s="71"/>
      <c r="D99" s="74" t="s">
        <v>228</v>
      </c>
      <c r="E99" s="72"/>
      <c r="F99" s="75"/>
      <c r="G99" s="75"/>
      <c r="H99" s="75"/>
      <c r="I99" s="139">
        <v>0</v>
      </c>
      <c r="J99" s="75" t="s">
        <v>18</v>
      </c>
      <c r="K99" s="72"/>
      <c r="L99" s="72"/>
      <c r="M99" s="72"/>
      <c r="N99" s="72"/>
    </row>
    <row r="100" spans="1:14" outlineLevel="1">
      <c r="A100" s="56"/>
      <c r="B100" s="57" t="s">
        <v>63</v>
      </c>
      <c r="C100" s="71"/>
      <c r="D100" s="74"/>
      <c r="E100" s="72"/>
      <c r="F100" s="75"/>
      <c r="G100" s="75"/>
      <c r="H100" s="75"/>
      <c r="I100" s="139">
        <v>0</v>
      </c>
      <c r="J100" s="75" t="s">
        <v>18</v>
      </c>
      <c r="K100" s="72"/>
      <c r="L100" s="72"/>
      <c r="M100" s="72"/>
      <c r="N100" s="72"/>
    </row>
    <row r="101" spans="1:14" outlineLevel="1">
      <c r="A101" s="56"/>
      <c r="B101" s="54" t="s">
        <v>131</v>
      </c>
      <c r="C101" s="71" t="s">
        <v>218</v>
      </c>
      <c r="D101" s="74" t="s">
        <v>228</v>
      </c>
      <c r="E101" s="72"/>
      <c r="F101" s="75"/>
      <c r="G101" s="75"/>
      <c r="H101" s="75"/>
      <c r="I101" s="139">
        <v>0</v>
      </c>
      <c r="J101" s="75"/>
      <c r="K101" s="72"/>
      <c r="L101" s="72"/>
      <c r="M101" s="72"/>
      <c r="N101" s="72"/>
    </row>
    <row r="102" spans="1:14" outlineLevel="1">
      <c r="A102" s="56"/>
      <c r="B102" s="57" t="s">
        <v>132</v>
      </c>
      <c r="C102" s="71" t="s">
        <v>218</v>
      </c>
      <c r="D102" s="74"/>
      <c r="E102" s="72"/>
      <c r="F102" s="75"/>
      <c r="G102" s="75"/>
      <c r="H102" s="75"/>
      <c r="I102" s="139">
        <v>0</v>
      </c>
      <c r="J102" s="75"/>
      <c r="K102" s="72"/>
      <c r="L102" s="72"/>
      <c r="M102" s="72"/>
      <c r="N102" s="72"/>
    </row>
    <row r="103" spans="1:14" outlineLevel="1">
      <c r="A103" s="56"/>
      <c r="B103" s="138" t="s">
        <v>133</v>
      </c>
      <c r="C103" s="141"/>
      <c r="D103" s="160"/>
      <c r="E103" s="143"/>
      <c r="F103" s="142"/>
      <c r="G103" s="142"/>
      <c r="H103" s="142"/>
      <c r="I103" s="67">
        <f>SUM(I104:I105)</f>
        <v>0</v>
      </c>
      <c r="J103" s="142"/>
      <c r="K103" s="143"/>
      <c r="L103" s="143"/>
      <c r="M103" s="143"/>
      <c r="N103" s="143"/>
    </row>
    <row r="104" spans="1:14" outlineLevel="1">
      <c r="A104" s="56"/>
      <c r="B104" s="54" t="s">
        <v>134</v>
      </c>
      <c r="C104" s="71" t="s">
        <v>218</v>
      </c>
      <c r="D104" s="74" t="s">
        <v>221</v>
      </c>
      <c r="E104" s="72" t="s">
        <v>548</v>
      </c>
      <c r="F104" s="75"/>
      <c r="G104" s="75"/>
      <c r="H104" s="75"/>
      <c r="I104" s="140" t="s">
        <v>32</v>
      </c>
      <c r="J104" s="75"/>
      <c r="K104" s="72"/>
      <c r="L104" s="72"/>
      <c r="M104" s="72"/>
      <c r="N104" s="72"/>
    </row>
    <row r="105" spans="1:14" ht="26" outlineLevel="1">
      <c r="A105" s="56"/>
      <c r="B105" s="57" t="s">
        <v>136</v>
      </c>
      <c r="C105" s="71" t="s">
        <v>549</v>
      </c>
      <c r="D105" s="74" t="s">
        <v>221</v>
      </c>
      <c r="E105" s="146" t="s">
        <v>398</v>
      </c>
      <c r="F105" s="75"/>
      <c r="G105" s="75"/>
      <c r="H105" s="75">
        <v>1</v>
      </c>
      <c r="I105" s="140" t="s">
        <v>137</v>
      </c>
      <c r="J105" s="75"/>
      <c r="K105" s="72"/>
      <c r="L105" s="84" t="s">
        <v>138</v>
      </c>
      <c r="M105" s="72"/>
      <c r="N105" s="72"/>
    </row>
    <row r="106" spans="1:14">
      <c r="A106" s="56"/>
      <c r="B106" s="138" t="s">
        <v>139</v>
      </c>
      <c r="C106" s="141"/>
      <c r="D106" s="160"/>
      <c r="E106" s="143"/>
      <c r="F106" s="142"/>
      <c r="G106" s="142"/>
      <c r="H106" s="142"/>
      <c r="I106" s="67">
        <f>-SUM(I107)</f>
        <v>0</v>
      </c>
      <c r="J106" s="142"/>
      <c r="K106" s="143"/>
      <c r="L106" s="143"/>
      <c r="M106" s="143"/>
      <c r="N106" s="143"/>
    </row>
    <row r="107" spans="1:14" ht="26" outlineLevel="1">
      <c r="A107" s="56"/>
      <c r="B107" s="54" t="s">
        <v>140</v>
      </c>
      <c r="C107" s="71" t="s">
        <v>550</v>
      </c>
      <c r="D107" s="74" t="s">
        <v>221</v>
      </c>
      <c r="E107" s="72" t="s">
        <v>551</v>
      </c>
      <c r="F107" s="75"/>
      <c r="G107" s="75"/>
      <c r="H107" s="75"/>
      <c r="I107" s="139">
        <v>0</v>
      </c>
      <c r="J107" s="75"/>
      <c r="K107" s="150" t="s">
        <v>552</v>
      </c>
      <c r="L107" s="84" t="s">
        <v>553</v>
      </c>
      <c r="M107" s="72"/>
      <c r="N107" s="72"/>
    </row>
    <row r="108" spans="1:14" ht="38.5" outlineLevel="1">
      <c r="A108" s="56"/>
      <c r="B108" s="54" t="s">
        <v>140</v>
      </c>
      <c r="C108" s="71" t="s">
        <v>554</v>
      </c>
      <c r="D108" s="74" t="s">
        <v>125</v>
      </c>
      <c r="E108" s="72" t="s">
        <v>555</v>
      </c>
      <c r="F108" s="75"/>
      <c r="G108" s="75"/>
      <c r="H108" s="75"/>
      <c r="I108" s="139">
        <v>0</v>
      </c>
      <c r="J108" s="75"/>
      <c r="K108" s="150" t="s">
        <v>556</v>
      </c>
      <c r="L108" s="84" t="s">
        <v>557</v>
      </c>
      <c r="M108" s="72"/>
      <c r="N108" s="72"/>
    </row>
    <row r="109" spans="1:14" ht="38.5" outlineLevel="1">
      <c r="A109" s="56"/>
      <c r="B109" s="54" t="s">
        <v>140</v>
      </c>
      <c r="C109" s="71" t="s">
        <v>558</v>
      </c>
      <c r="D109" s="74" t="s">
        <v>125</v>
      </c>
      <c r="E109" s="72" t="s">
        <v>559</v>
      </c>
      <c r="F109" s="75"/>
      <c r="G109" s="75"/>
      <c r="H109" s="75"/>
      <c r="I109" s="139">
        <v>0</v>
      </c>
      <c r="J109" s="75"/>
      <c r="K109" s="150" t="s">
        <v>560</v>
      </c>
      <c r="L109" s="84" t="s">
        <v>557</v>
      </c>
      <c r="M109" s="72"/>
      <c r="N109" s="72"/>
    </row>
    <row r="110" spans="1:14" ht="15" thickBot="1">
      <c r="A110" s="1"/>
      <c r="B110" s="151"/>
      <c r="C110" s="152"/>
      <c r="D110" s="153"/>
      <c r="E110" s="154"/>
      <c r="F110" s="155"/>
      <c r="G110" s="155"/>
      <c r="H110" s="155"/>
      <c r="I110" s="155"/>
      <c r="J110" s="155"/>
      <c r="K110" s="154"/>
      <c r="L110" s="154"/>
      <c r="M110" s="154"/>
      <c r="N110" s="154"/>
    </row>
    <row r="111" spans="1:14" ht="15" thickBot="1">
      <c r="A111" s="1"/>
      <c r="B111" s="66"/>
      <c r="C111" s="152"/>
      <c r="D111" s="153"/>
      <c r="E111" s="154"/>
      <c r="F111" s="155"/>
      <c r="G111" s="4" t="s">
        <v>142</v>
      </c>
      <c r="H111" s="5"/>
      <c r="I111" s="6">
        <f>SUM(I20+I29+I47+I69+I91+I103+I106)</f>
        <v>0</v>
      </c>
      <c r="J111" s="155"/>
      <c r="K111" s="154"/>
      <c r="L111" s="154"/>
      <c r="M111" s="154"/>
      <c r="N111" s="154"/>
    </row>
    <row r="112" spans="1:14">
      <c r="A112" s="1"/>
      <c r="B112" s="66"/>
      <c r="C112" s="152"/>
      <c r="D112" s="153"/>
      <c r="E112" s="154"/>
      <c r="F112" s="155"/>
      <c r="G112" s="155"/>
      <c r="H112" s="155"/>
      <c r="I112" s="155"/>
      <c r="J112" s="155"/>
      <c r="K112" s="154"/>
      <c r="L112" s="154"/>
      <c r="M112" s="154"/>
      <c r="N112" s="154"/>
    </row>
    <row r="113" spans="1:14">
      <c r="A113" s="1"/>
      <c r="B113" s="66"/>
      <c r="C113" s="152"/>
      <c r="D113" s="153"/>
      <c r="E113" s="154"/>
      <c r="F113" s="155"/>
      <c r="G113" s="155"/>
      <c r="H113" s="155"/>
      <c r="I113" s="155"/>
      <c r="J113" s="155"/>
      <c r="K113" s="154"/>
      <c r="L113" s="154"/>
      <c r="M113" s="154"/>
      <c r="N113" s="154"/>
    </row>
    <row r="114" spans="1:14">
      <c r="A114" s="1"/>
      <c r="C114" s="152"/>
      <c r="D114" s="153"/>
      <c r="E114" s="154"/>
      <c r="F114" s="155"/>
      <c r="G114" s="155"/>
      <c r="H114" s="155"/>
      <c r="I114" s="155"/>
      <c r="J114" s="155"/>
      <c r="K114" s="154"/>
      <c r="L114" s="154"/>
      <c r="M114" s="154"/>
      <c r="N114" s="154"/>
    </row>
    <row r="115" spans="1:14">
      <c r="A115" s="1"/>
      <c r="B115" s="151"/>
      <c r="C115" s="152"/>
      <c r="D115" s="153"/>
      <c r="E115" s="154"/>
      <c r="F115" s="155"/>
      <c r="G115" s="155"/>
      <c r="H115" s="155"/>
      <c r="I115" s="155"/>
      <c r="J115" s="155"/>
      <c r="K115" s="154"/>
      <c r="L115" s="154"/>
      <c r="M115" s="154"/>
      <c r="N115" s="154"/>
    </row>
    <row r="116" spans="1:14">
      <c r="A116" s="1"/>
      <c r="B116" s="151"/>
      <c r="C116" s="152"/>
      <c r="D116" s="153"/>
      <c r="E116" s="154"/>
      <c r="F116" s="155"/>
      <c r="G116" s="155"/>
      <c r="H116" s="155"/>
      <c r="I116" s="155"/>
      <c r="J116" s="155"/>
      <c r="K116" s="154"/>
      <c r="L116" s="154"/>
      <c r="M116" s="154"/>
      <c r="N116" s="154"/>
    </row>
    <row r="117" spans="1:14">
      <c r="A117" s="1"/>
      <c r="B117" s="151"/>
      <c r="C117" s="152"/>
      <c r="D117" s="153"/>
      <c r="E117" s="154"/>
      <c r="F117" s="155"/>
      <c r="G117" s="155"/>
      <c r="H117" s="155"/>
      <c r="I117" s="155"/>
      <c r="J117" s="155"/>
      <c r="K117" s="154"/>
      <c r="L117" s="154"/>
      <c r="M117" s="154"/>
      <c r="N117" s="154"/>
    </row>
    <row r="118" spans="1:14">
      <c r="A118" s="1"/>
      <c r="B118" s="151"/>
      <c r="C118" s="152"/>
      <c r="D118" s="153"/>
      <c r="E118" s="154"/>
      <c r="F118" s="155"/>
      <c r="G118" s="155"/>
      <c r="H118" s="155"/>
      <c r="I118" s="155"/>
      <c r="J118" s="155"/>
      <c r="K118" s="154"/>
      <c r="L118" s="154"/>
      <c r="M118" s="154"/>
      <c r="N118" s="154"/>
    </row>
    <row r="119" spans="1:14">
      <c r="A119" s="1"/>
      <c r="B119" s="151"/>
      <c r="C119" s="152"/>
      <c r="D119" s="153"/>
      <c r="E119" s="154"/>
      <c r="F119" s="155"/>
      <c r="G119" s="155"/>
      <c r="H119" s="155"/>
      <c r="I119" s="155"/>
      <c r="J119" s="155"/>
      <c r="K119" s="154"/>
      <c r="L119" s="154"/>
      <c r="M119" s="154"/>
      <c r="N119" s="154"/>
    </row>
    <row r="120" spans="1:14">
      <c r="A120" s="1"/>
      <c r="B120" s="151"/>
      <c r="C120" s="152"/>
      <c r="D120" s="153"/>
      <c r="E120" s="154"/>
      <c r="F120" s="155"/>
      <c r="G120" s="155"/>
      <c r="H120" s="155"/>
      <c r="I120" s="155"/>
      <c r="J120" s="155"/>
      <c r="K120" s="154"/>
      <c r="L120" s="154"/>
      <c r="M120" s="154"/>
      <c r="N120" s="154"/>
    </row>
    <row r="121" spans="1:14">
      <c r="A121" s="1"/>
      <c r="B121" s="151"/>
      <c r="C121" s="152"/>
      <c r="D121" s="153"/>
      <c r="E121" s="154"/>
      <c r="F121" s="155"/>
      <c r="G121" s="155"/>
      <c r="H121" s="155"/>
      <c r="I121" s="155"/>
      <c r="J121" s="155"/>
      <c r="K121" s="154"/>
      <c r="L121" s="154"/>
      <c r="M121" s="154"/>
      <c r="N121" s="154"/>
    </row>
    <row r="122" spans="1:14">
      <c r="A122" s="1"/>
      <c r="B122" s="151"/>
      <c r="C122" s="152"/>
      <c r="D122" s="153"/>
      <c r="E122" s="154"/>
      <c r="F122" s="155"/>
      <c r="G122" s="155"/>
      <c r="H122" s="155"/>
      <c r="I122" s="155"/>
      <c r="J122" s="155"/>
      <c r="K122" s="154"/>
      <c r="L122" s="154"/>
      <c r="M122" s="154"/>
      <c r="N122" s="154"/>
    </row>
    <row r="123" spans="1:14">
      <c r="A123" s="1"/>
      <c r="B123" s="151"/>
      <c r="C123" s="152"/>
      <c r="D123" s="153"/>
      <c r="E123" s="154"/>
      <c r="F123" s="155"/>
      <c r="G123" s="155"/>
      <c r="H123" s="155"/>
      <c r="I123" s="155"/>
      <c r="J123" s="155"/>
      <c r="K123" s="154"/>
      <c r="L123" s="154"/>
      <c r="M123" s="154"/>
      <c r="N123" s="154"/>
    </row>
    <row r="124" spans="1:14">
      <c r="A124" s="1"/>
      <c r="B124" s="151"/>
      <c r="C124" s="152"/>
      <c r="D124" s="153"/>
      <c r="E124" s="154"/>
      <c r="F124" s="155"/>
      <c r="G124" s="155"/>
      <c r="H124" s="155"/>
      <c r="I124" s="155"/>
      <c r="J124" s="155"/>
      <c r="K124" s="154"/>
      <c r="L124" s="154"/>
      <c r="M124" s="154"/>
      <c r="N124" s="154"/>
    </row>
    <row r="125" spans="1:14">
      <c r="A125" s="1"/>
      <c r="B125" s="151"/>
      <c r="C125" s="152"/>
      <c r="D125" s="153"/>
      <c r="E125" s="154"/>
      <c r="F125" s="155"/>
      <c r="G125" s="155"/>
      <c r="H125" s="155"/>
      <c r="I125" s="155"/>
      <c r="J125" s="155"/>
      <c r="K125" s="154"/>
      <c r="L125" s="154"/>
      <c r="M125" s="154"/>
      <c r="N125" s="154"/>
    </row>
    <row r="126" spans="1:14">
      <c r="A126" s="1"/>
      <c r="B126" s="151"/>
      <c r="C126" s="152"/>
      <c r="D126" s="153"/>
      <c r="E126" s="154"/>
      <c r="F126" s="155"/>
      <c r="G126" s="155"/>
      <c r="H126" s="155"/>
      <c r="I126" s="155"/>
      <c r="J126" s="155"/>
      <c r="K126" s="154"/>
      <c r="L126" s="154"/>
      <c r="M126" s="154"/>
      <c r="N126" s="154"/>
    </row>
    <row r="127" spans="1:14">
      <c r="A127" s="1"/>
      <c r="B127" s="151"/>
      <c r="C127" s="152"/>
      <c r="D127" s="153"/>
      <c r="E127" s="154"/>
      <c r="F127" s="155"/>
      <c r="G127" s="155"/>
      <c r="H127" s="155"/>
      <c r="I127" s="155"/>
      <c r="J127" s="155"/>
      <c r="K127" s="154"/>
      <c r="L127" s="154"/>
      <c r="M127" s="154"/>
      <c r="N127" s="154"/>
    </row>
    <row r="128" spans="1:14">
      <c r="A128" s="1"/>
      <c r="B128" s="151"/>
      <c r="C128" s="152"/>
      <c r="D128" s="153"/>
      <c r="E128" s="154"/>
      <c r="F128" s="155"/>
      <c r="G128" s="155"/>
      <c r="H128" s="155"/>
      <c r="I128" s="155"/>
      <c r="J128" s="155"/>
      <c r="K128" s="154"/>
      <c r="L128" s="154"/>
      <c r="M128" s="154"/>
      <c r="N128" s="154"/>
    </row>
    <row r="129" spans="1:14">
      <c r="A129" s="1"/>
      <c r="B129" s="151"/>
      <c r="C129" s="152"/>
      <c r="D129" s="153"/>
      <c r="E129" s="154"/>
      <c r="F129" s="155"/>
      <c r="G129" s="155"/>
      <c r="H129" s="155"/>
      <c r="I129" s="155"/>
      <c r="J129" s="155"/>
      <c r="K129" s="154"/>
      <c r="L129" s="154"/>
      <c r="M129" s="154"/>
      <c r="N129" s="154"/>
    </row>
    <row r="130" spans="1:14">
      <c r="A130" s="1"/>
      <c r="B130" s="151"/>
      <c r="C130" s="152"/>
      <c r="D130" s="153"/>
      <c r="E130" s="154"/>
      <c r="F130" s="155"/>
      <c r="G130" s="155"/>
      <c r="H130" s="155"/>
      <c r="I130" s="155"/>
      <c r="J130" s="155"/>
      <c r="K130" s="154"/>
      <c r="L130" s="154"/>
      <c r="M130" s="154"/>
      <c r="N130" s="154"/>
    </row>
    <row r="131" spans="1:14">
      <c r="A131" s="1"/>
      <c r="B131" s="151"/>
      <c r="C131" s="152"/>
      <c r="D131" s="153"/>
      <c r="E131" s="154"/>
      <c r="F131" s="155"/>
      <c r="G131" s="155"/>
      <c r="H131" s="155"/>
      <c r="I131" s="155"/>
      <c r="J131" s="155"/>
      <c r="K131" s="154"/>
      <c r="L131" s="154"/>
      <c r="M131" s="154"/>
      <c r="N131" s="154"/>
    </row>
    <row r="132" spans="1:14">
      <c r="A132" s="1"/>
      <c r="B132" s="151"/>
      <c r="C132" s="152"/>
      <c r="D132" s="153"/>
      <c r="E132" s="154"/>
      <c r="F132" s="155"/>
      <c r="G132" s="155"/>
      <c r="H132" s="155"/>
      <c r="I132" s="155"/>
      <c r="J132" s="155"/>
      <c r="K132" s="154"/>
      <c r="L132" s="154"/>
      <c r="M132" s="154"/>
      <c r="N132" s="154"/>
    </row>
    <row r="133" spans="1:14">
      <c r="A133" s="1"/>
      <c r="B133" s="151"/>
      <c r="C133" s="152"/>
      <c r="D133" s="153"/>
      <c r="E133" s="154"/>
      <c r="F133" s="155"/>
      <c r="G133" s="155"/>
      <c r="H133" s="155"/>
      <c r="I133" s="155"/>
      <c r="J133" s="155"/>
      <c r="K133" s="154"/>
      <c r="L133" s="154"/>
      <c r="M133" s="154"/>
      <c r="N133" s="154"/>
    </row>
    <row r="134" spans="1:14">
      <c r="A134" s="1"/>
      <c r="B134" s="151"/>
      <c r="C134" s="152"/>
      <c r="D134" s="153"/>
      <c r="E134" s="154"/>
      <c r="F134" s="155"/>
      <c r="G134" s="155"/>
      <c r="H134" s="155"/>
      <c r="I134" s="155"/>
      <c r="J134" s="155"/>
      <c r="K134" s="154"/>
      <c r="L134" s="154"/>
      <c r="M134" s="154"/>
      <c r="N134" s="154"/>
    </row>
    <row r="135" spans="1:14">
      <c r="A135" s="1"/>
      <c r="B135" s="151"/>
      <c r="C135" s="152"/>
      <c r="D135" s="153"/>
      <c r="E135" s="154"/>
      <c r="F135" s="155"/>
      <c r="G135" s="155"/>
      <c r="H135" s="155"/>
      <c r="I135" s="155"/>
      <c r="J135" s="155"/>
      <c r="K135" s="154"/>
      <c r="L135" s="154"/>
      <c r="M135" s="154"/>
      <c r="N135" s="154"/>
    </row>
    <row r="136" spans="1:14">
      <c r="A136" s="1"/>
      <c r="B136" s="151"/>
      <c r="C136" s="152"/>
      <c r="D136" s="153"/>
      <c r="E136" s="154"/>
      <c r="F136" s="155"/>
      <c r="G136" s="155"/>
      <c r="H136" s="155"/>
      <c r="I136" s="155"/>
      <c r="J136" s="155"/>
      <c r="K136" s="154"/>
      <c r="L136" s="154"/>
      <c r="M136" s="154"/>
      <c r="N136" s="154"/>
    </row>
    <row r="137" spans="1:14">
      <c r="A137" s="1"/>
      <c r="B137" s="151"/>
      <c r="C137" s="152"/>
      <c r="D137" s="153"/>
      <c r="E137" s="154"/>
      <c r="F137" s="155"/>
      <c r="G137" s="155"/>
      <c r="H137" s="155"/>
      <c r="I137" s="155"/>
      <c r="J137" s="155"/>
      <c r="K137" s="154"/>
      <c r="L137" s="154"/>
      <c r="M137" s="154"/>
      <c r="N137" s="154"/>
    </row>
    <row r="138" spans="1:14">
      <c r="A138" s="1"/>
      <c r="B138" s="151"/>
      <c r="C138" s="152"/>
      <c r="D138" s="153"/>
      <c r="E138" s="154"/>
      <c r="F138" s="155"/>
      <c r="G138" s="155"/>
      <c r="H138" s="155"/>
      <c r="I138" s="155"/>
      <c r="J138" s="155"/>
      <c r="K138" s="154"/>
      <c r="L138" s="154"/>
      <c r="M138" s="154"/>
      <c r="N138" s="154"/>
    </row>
    <row r="139" spans="1:14">
      <c r="A139" s="1"/>
      <c r="B139" s="151"/>
      <c r="C139" s="152"/>
      <c r="D139" s="153"/>
      <c r="E139" s="154"/>
      <c r="F139" s="155"/>
      <c r="G139" s="155"/>
      <c r="H139" s="155"/>
      <c r="I139" s="155"/>
      <c r="J139" s="155"/>
      <c r="K139" s="154"/>
      <c r="L139" s="154"/>
      <c r="M139" s="154"/>
      <c r="N139" s="154"/>
    </row>
  </sheetData>
  <autoFilter ref="A3:M107" xr:uid="{00000000-0009-0000-0000-000002000000}"/>
  <dataValidations count="3">
    <dataValidation type="list" allowBlank="1" showInputMessage="1" showErrorMessage="1" sqref="D7:D11 D20:D25 D27:D109" xr:uid="{DA947E30-5880-461B-841C-8C9E8639AF7C}">
      <formula1>"Y,N,TBD"</formula1>
    </dataValidation>
    <dataValidation type="list" allowBlank="1" showInputMessage="1" showErrorMessage="1" sqref="G7:G11 G20:G22 G24:G109" xr:uid="{96251DF1-B405-4F5D-9B88-612A7A95E2A3}">
      <formula1>"Ft' In"", Inches, NA, LF, SQ FT"</formula1>
    </dataValidation>
    <dataValidation type="list" allowBlank="1" showInputMessage="1" showErrorMessage="1" sqref="J1:J1048576" xr:uid="{0A514A1F-C5C3-41AE-ACAC-4887A52BF021}">
      <formula1>"Materials, Labor"</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3BF5161F-C518-407C-976C-F1F15EC0AC2C}">
          <x14:formula1>
            <xm:f>'Upgrade Summary'!$G$34:$G$35</xm:f>
          </x14:formula1>
          <xm:sqref>E35</xm:sqref>
        </x14:dataValidation>
        <x14:dataValidation type="list" allowBlank="1" showInputMessage="1" showErrorMessage="1" xr:uid="{B4B4C09E-E242-48B2-9741-8A60A9E45328}">
          <x14:formula1>
            <xm:f>'Upgrade Summary'!$G$38:$J$38</xm:f>
          </x14:formula1>
          <xm:sqref>E38</xm:sqref>
        </x14:dataValidation>
        <x14:dataValidation type="list" allowBlank="1" showInputMessage="1" showErrorMessage="1" xr:uid="{0956D48C-20EA-42D5-955E-FE79BE628462}">
          <x14:formula1>
            <xm:f>'Upgrade Summary'!$G$41:$J$41</xm:f>
          </x14:formula1>
          <xm:sqref>E41</xm:sqref>
        </x14:dataValidation>
        <x14:dataValidation type="list" allowBlank="1" showInputMessage="1" showErrorMessage="1" xr:uid="{1E371349-57C4-43D7-999F-C0448BC43FE9}">
          <x14:formula1>
            <xm:f>'Upgrade Summary'!$H$45:$K$45</xm:f>
          </x14:formula1>
          <xm:sqref>E44</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A24C9-B738-400F-9C91-CCE6F063D193}">
  <sheetPr>
    <outlinePr summaryBelow="0"/>
    <pageSetUpPr fitToPage="1"/>
  </sheetPr>
  <dimension ref="A1:N140"/>
  <sheetViews>
    <sheetView topLeftCell="A20" zoomScale="70" zoomScaleNormal="70" workbookViewId="0">
      <selection activeCell="D35" sqref="D35"/>
    </sheetView>
  </sheetViews>
  <sheetFormatPr defaultRowHeight="14.5" outlineLevelRow="1"/>
  <cols>
    <col min="1" max="1" width="14.26953125" customWidth="1"/>
    <col min="2" max="2" width="42.54296875" customWidth="1"/>
    <col min="3" max="3" width="19.7265625" customWidth="1"/>
    <col min="4" max="4" width="13.453125" customWidth="1"/>
    <col min="5" max="5" width="35.453125" customWidth="1"/>
    <col min="6" max="6" width="16.26953125" customWidth="1"/>
    <col min="7" max="7" width="20.7265625" customWidth="1"/>
    <col min="8" max="8" width="8" customWidth="1"/>
    <col min="9" max="9" width="15" customWidth="1"/>
    <col min="10" max="10" width="18.7265625" customWidth="1"/>
    <col min="11" max="11" width="66.1796875" style="78" customWidth="1"/>
    <col min="12" max="12" width="81.7265625" customWidth="1"/>
    <col min="13" max="13" width="29.81640625" customWidth="1"/>
    <col min="14" max="14" width="34" customWidth="1"/>
  </cols>
  <sheetData>
    <row r="1" spans="1:14">
      <c r="B1" s="68" t="s">
        <v>215</v>
      </c>
      <c r="C1">
        <v>3033</v>
      </c>
    </row>
    <row r="2" spans="1:14" ht="30" customHeight="1">
      <c r="B2" s="65" t="s">
        <v>216</v>
      </c>
      <c r="C2" s="65" t="s">
        <v>217</v>
      </c>
    </row>
    <row r="3" spans="1:14" s="3" customFormat="1">
      <c r="A3" s="52" t="s">
        <v>0</v>
      </c>
      <c r="B3" s="52" t="s">
        <v>1</v>
      </c>
      <c r="C3" s="52" t="s">
        <v>2</v>
      </c>
      <c r="D3" s="52" t="s">
        <v>3</v>
      </c>
      <c r="E3" s="52" t="s">
        <v>4</v>
      </c>
      <c r="F3" s="52" t="s">
        <v>5</v>
      </c>
      <c r="G3" s="52" t="s">
        <v>6</v>
      </c>
      <c r="H3" s="52" t="s">
        <v>7</v>
      </c>
      <c r="I3" s="52" t="s">
        <v>8</v>
      </c>
      <c r="J3" s="52" t="s">
        <v>9</v>
      </c>
      <c r="K3" s="79" t="s">
        <v>10</v>
      </c>
      <c r="L3" s="52" t="s">
        <v>11</v>
      </c>
      <c r="M3" s="52" t="s">
        <v>12</v>
      </c>
      <c r="N3" s="52" t="s">
        <v>13</v>
      </c>
    </row>
    <row r="4" spans="1:14" s="3" customFormat="1">
      <c r="A4" s="52"/>
      <c r="B4" s="138" t="s">
        <v>15</v>
      </c>
      <c r="C4" s="53"/>
      <c r="D4" s="53"/>
      <c r="E4" s="53"/>
      <c r="F4" s="53"/>
      <c r="G4" s="53"/>
      <c r="H4" s="53"/>
      <c r="I4" s="67">
        <f>I5</f>
        <v>0</v>
      </c>
      <c r="J4" s="53"/>
      <c r="K4" s="80"/>
      <c r="L4" s="53"/>
      <c r="M4" s="53"/>
      <c r="N4" s="53"/>
    </row>
    <row r="5" spans="1:14" s="3" customFormat="1" ht="26.5" outlineLevel="1">
      <c r="A5" s="52"/>
      <c r="B5" s="54" t="s">
        <v>17</v>
      </c>
      <c r="C5" s="52"/>
      <c r="D5" s="52"/>
      <c r="E5" s="52"/>
      <c r="F5" s="52"/>
      <c r="G5" s="52"/>
      <c r="H5" s="52"/>
      <c r="I5" s="139">
        <v>0</v>
      </c>
      <c r="J5" s="75" t="s">
        <v>18</v>
      </c>
      <c r="K5" s="79"/>
      <c r="L5" s="84" t="s">
        <v>19</v>
      </c>
      <c r="M5" s="52"/>
      <c r="N5" s="52"/>
    </row>
    <row r="6" spans="1:14" s="3" customFormat="1">
      <c r="A6" s="52"/>
      <c r="B6" s="138" t="s">
        <v>21</v>
      </c>
      <c r="C6" s="53"/>
      <c r="D6" s="53"/>
      <c r="E6" s="53"/>
      <c r="F6" s="53"/>
      <c r="G6" s="53"/>
      <c r="H6" s="53"/>
      <c r="I6" s="67">
        <f>SUM(I7:I11)</f>
        <v>0</v>
      </c>
      <c r="J6" s="53"/>
      <c r="K6" s="80"/>
      <c r="L6" s="53"/>
      <c r="M6" s="53"/>
      <c r="N6" s="53"/>
    </row>
    <row r="7" spans="1:14" s="3" customFormat="1" outlineLevel="1">
      <c r="A7" s="52"/>
      <c r="B7" s="54" t="s">
        <v>23</v>
      </c>
      <c r="C7" s="71"/>
      <c r="D7" s="74"/>
      <c r="E7" s="72"/>
      <c r="F7" s="75"/>
      <c r="G7" s="75"/>
      <c r="H7" s="75"/>
      <c r="I7" s="139">
        <v>0</v>
      </c>
      <c r="J7" s="75" t="s">
        <v>24</v>
      </c>
      <c r="K7" s="72"/>
      <c r="L7" s="72"/>
      <c r="M7" s="52"/>
      <c r="N7" s="52"/>
    </row>
    <row r="8" spans="1:14" s="3" customFormat="1" outlineLevel="1">
      <c r="A8" s="52"/>
      <c r="B8" s="57" t="s">
        <v>26</v>
      </c>
      <c r="C8" s="71"/>
      <c r="D8" s="74"/>
      <c r="E8" s="72"/>
      <c r="F8" s="75"/>
      <c r="G8" s="75"/>
      <c r="H8" s="75"/>
      <c r="I8" s="139">
        <v>0</v>
      </c>
      <c r="J8" s="75" t="s">
        <v>18</v>
      </c>
      <c r="K8" s="72"/>
      <c r="L8" s="72"/>
      <c r="M8" s="52"/>
      <c r="N8" s="52"/>
    </row>
    <row r="9" spans="1:14" s="3" customFormat="1" ht="101" outlineLevel="1">
      <c r="A9" s="52"/>
      <c r="B9" s="54" t="s">
        <v>28</v>
      </c>
      <c r="C9" s="71" t="s">
        <v>400</v>
      </c>
      <c r="D9" s="74" t="s">
        <v>221</v>
      </c>
      <c r="E9" s="72" t="s">
        <v>561</v>
      </c>
      <c r="F9" s="75"/>
      <c r="G9" s="75"/>
      <c r="H9" s="75"/>
      <c r="I9" s="139">
        <v>0</v>
      </c>
      <c r="J9" s="75" t="s">
        <v>24</v>
      </c>
      <c r="K9" s="72" t="s">
        <v>562</v>
      </c>
      <c r="L9" s="72" t="s">
        <v>563</v>
      </c>
      <c r="M9" s="52"/>
      <c r="N9" s="52"/>
    </row>
    <row r="10" spans="1:14" s="3" customFormat="1" outlineLevel="1">
      <c r="A10" s="52"/>
      <c r="B10" s="57" t="s">
        <v>26</v>
      </c>
      <c r="C10" s="71"/>
      <c r="D10" s="74"/>
      <c r="E10" s="72"/>
      <c r="F10" s="75"/>
      <c r="G10" s="75"/>
      <c r="H10" s="75"/>
      <c r="I10" s="139">
        <v>0</v>
      </c>
      <c r="J10" s="75" t="s">
        <v>18</v>
      </c>
      <c r="K10" s="72"/>
      <c r="L10" s="72"/>
      <c r="M10" s="52"/>
      <c r="N10" s="52"/>
    </row>
    <row r="11" spans="1:14" s="3" customFormat="1" ht="26" outlineLevel="1">
      <c r="A11" s="52"/>
      <c r="B11" s="54" t="s">
        <v>31</v>
      </c>
      <c r="C11" s="71" t="s">
        <v>219</v>
      </c>
      <c r="D11" s="74" t="s">
        <v>125</v>
      </c>
      <c r="E11" s="72" t="s">
        <v>564</v>
      </c>
      <c r="F11" s="75"/>
      <c r="G11" s="75"/>
      <c r="H11" s="75"/>
      <c r="I11" s="140" t="s">
        <v>32</v>
      </c>
      <c r="J11" s="75"/>
      <c r="L11" s="72" t="s">
        <v>33</v>
      </c>
      <c r="M11" s="52"/>
      <c r="N11" s="52"/>
    </row>
    <row r="12" spans="1:14" s="3" customFormat="1">
      <c r="A12" s="52"/>
      <c r="B12" s="138" t="s">
        <v>35</v>
      </c>
      <c r="C12" s="53"/>
      <c r="D12" s="53"/>
      <c r="E12" s="53"/>
      <c r="F12" s="53"/>
      <c r="G12" s="53"/>
      <c r="H12" s="53"/>
      <c r="I12" s="67">
        <f>SUM(I13:I16)</f>
        <v>0</v>
      </c>
      <c r="J12" s="53"/>
      <c r="K12" s="80"/>
      <c r="L12" s="53"/>
      <c r="M12" s="53"/>
      <c r="N12" s="53"/>
    </row>
    <row r="13" spans="1:14" s="3" customFormat="1" ht="26" outlineLevel="1">
      <c r="A13" s="52"/>
      <c r="B13" s="69" t="s">
        <v>37</v>
      </c>
      <c r="C13" s="71"/>
      <c r="D13" s="71"/>
      <c r="E13" s="71"/>
      <c r="F13" s="71"/>
      <c r="G13" s="75"/>
      <c r="H13" s="71"/>
      <c r="I13" s="139">
        <v>0</v>
      </c>
      <c r="J13" s="75" t="s">
        <v>24</v>
      </c>
      <c r="K13" s="79"/>
      <c r="L13" s="84" t="s">
        <v>38</v>
      </c>
      <c r="M13" s="52"/>
      <c r="N13" s="52"/>
    </row>
    <row r="14" spans="1:14" s="3" customFormat="1" outlineLevel="1">
      <c r="A14" s="52"/>
      <c r="B14" s="70" t="s">
        <v>18</v>
      </c>
      <c r="C14" s="71"/>
      <c r="D14" s="71"/>
      <c r="E14" s="71"/>
      <c r="F14" s="71"/>
      <c r="G14" s="75"/>
      <c r="H14" s="71"/>
      <c r="I14" s="139">
        <v>0</v>
      </c>
      <c r="J14" s="75" t="s">
        <v>18</v>
      </c>
      <c r="K14" s="79"/>
      <c r="L14" s="52"/>
      <c r="M14" s="52"/>
      <c r="N14" s="52"/>
    </row>
    <row r="15" spans="1:14" s="3" customFormat="1" outlineLevel="1">
      <c r="A15" s="52"/>
      <c r="B15" s="69" t="s">
        <v>41</v>
      </c>
      <c r="C15" s="71"/>
      <c r="D15" s="71"/>
      <c r="E15" s="52"/>
      <c r="F15" s="52"/>
      <c r="G15" s="75"/>
      <c r="H15" s="52"/>
      <c r="I15" s="139">
        <v>0</v>
      </c>
      <c r="J15" s="75" t="s">
        <v>24</v>
      </c>
      <c r="K15" s="79"/>
      <c r="L15" s="52"/>
      <c r="M15" s="52"/>
      <c r="N15" s="52"/>
    </row>
    <row r="16" spans="1:14" s="3" customFormat="1" outlineLevel="1">
      <c r="A16" s="52"/>
      <c r="B16" s="70" t="s">
        <v>18</v>
      </c>
      <c r="C16" s="71"/>
      <c r="D16" s="71"/>
      <c r="E16" s="52"/>
      <c r="F16" s="52"/>
      <c r="G16" s="75"/>
      <c r="H16" s="52"/>
      <c r="I16" s="139">
        <v>0</v>
      </c>
      <c r="J16" s="75" t="s">
        <v>18</v>
      </c>
      <c r="K16" s="79"/>
      <c r="L16" s="52"/>
      <c r="M16" s="52"/>
      <c r="N16" s="52"/>
    </row>
    <row r="17" spans="1:14" s="3" customFormat="1">
      <c r="A17" s="52"/>
      <c r="B17" s="138" t="s">
        <v>44</v>
      </c>
      <c r="C17" s="141"/>
      <c r="D17" s="141"/>
      <c r="E17" s="53"/>
      <c r="F17" s="53"/>
      <c r="G17" s="142"/>
      <c r="H17" s="53"/>
      <c r="I17" s="67">
        <f>SUM(I18:I19)</f>
        <v>0</v>
      </c>
      <c r="J17" s="53"/>
      <c r="K17" s="80"/>
      <c r="L17" s="53"/>
      <c r="M17" s="53"/>
      <c r="N17" s="53"/>
    </row>
    <row r="18" spans="1:14" s="3" customFormat="1" outlineLevel="1">
      <c r="A18" s="52"/>
      <c r="B18" s="69" t="s">
        <v>45</v>
      </c>
      <c r="C18" s="71"/>
      <c r="D18" s="71"/>
      <c r="E18" s="52"/>
      <c r="F18" s="52"/>
      <c r="G18" s="75"/>
      <c r="H18" s="52"/>
      <c r="I18" s="139">
        <v>0</v>
      </c>
      <c r="J18" s="75" t="s">
        <v>24</v>
      </c>
      <c r="K18" s="79"/>
      <c r="L18" s="52"/>
      <c r="M18" s="52"/>
      <c r="N18" s="52"/>
    </row>
    <row r="19" spans="1:14" s="3" customFormat="1" outlineLevel="1">
      <c r="A19" s="52"/>
      <c r="B19" s="70" t="s">
        <v>18</v>
      </c>
      <c r="C19" s="71"/>
      <c r="D19" s="71"/>
      <c r="E19" s="52"/>
      <c r="F19" s="52"/>
      <c r="G19" s="75"/>
      <c r="H19" s="52"/>
      <c r="I19" s="139">
        <v>0</v>
      </c>
      <c r="J19" s="75" t="s">
        <v>18</v>
      </c>
      <c r="K19" s="79"/>
      <c r="L19" s="52"/>
      <c r="M19" s="52"/>
      <c r="N19" s="52"/>
    </row>
    <row r="20" spans="1:14" s="3" customFormat="1">
      <c r="A20" s="52"/>
      <c r="B20" s="138" t="s">
        <v>46</v>
      </c>
      <c r="C20" s="141"/>
      <c r="D20" s="160"/>
      <c r="E20" s="143"/>
      <c r="F20" s="144"/>
      <c r="G20" s="142"/>
      <c r="H20" s="142"/>
      <c r="I20" s="67">
        <f>SUM(I21:I28)</f>
        <v>0</v>
      </c>
      <c r="J20" s="142"/>
      <c r="K20" s="143"/>
      <c r="L20" s="143"/>
      <c r="M20" s="53"/>
      <c r="N20" s="53"/>
    </row>
    <row r="21" spans="1:14" s="3" customFormat="1" ht="63.5" outlineLevel="1">
      <c r="A21" s="52"/>
      <c r="B21" s="54" t="s">
        <v>47</v>
      </c>
      <c r="C21" s="3" t="s">
        <v>565</v>
      </c>
      <c r="D21" s="74" t="s">
        <v>221</v>
      </c>
      <c r="E21" s="72" t="s">
        <v>566</v>
      </c>
      <c r="F21" s="144" t="s">
        <v>567</v>
      </c>
      <c r="G21" s="75" t="s">
        <v>223</v>
      </c>
      <c r="H21" s="144">
        <v>1</v>
      </c>
      <c r="I21" s="139">
        <v>0</v>
      </c>
      <c r="J21" s="75" t="s">
        <v>24</v>
      </c>
      <c r="K21" s="72" t="s">
        <v>568</v>
      </c>
      <c r="L21" s="72"/>
      <c r="M21" s="52"/>
      <c r="N21" s="100" t="s">
        <v>49</v>
      </c>
    </row>
    <row r="22" spans="1:14" s="3" customFormat="1" outlineLevel="1">
      <c r="A22" s="52"/>
      <c r="B22" s="57" t="s">
        <v>50</v>
      </c>
      <c r="C22" s="71" t="s">
        <v>218</v>
      </c>
      <c r="D22" s="74" t="s">
        <v>221</v>
      </c>
      <c r="E22" s="72"/>
      <c r="F22" s="144" t="s">
        <v>218</v>
      </c>
      <c r="G22" s="75"/>
      <c r="H22" s="75"/>
      <c r="I22" s="139">
        <v>0</v>
      </c>
      <c r="J22" s="75" t="s">
        <v>18</v>
      </c>
      <c r="K22" s="72"/>
      <c r="L22" s="72"/>
      <c r="M22" s="52"/>
      <c r="N22" s="52"/>
    </row>
    <row r="23" spans="1:14" s="3" customFormat="1" ht="26" outlineLevel="1">
      <c r="A23" s="52"/>
      <c r="B23" s="54" t="s">
        <v>51</v>
      </c>
      <c r="C23" s="71" t="s">
        <v>569</v>
      </c>
      <c r="D23" s="74" t="s">
        <v>221</v>
      </c>
      <c r="E23" s="72" t="s">
        <v>570</v>
      </c>
      <c r="F23" s="144">
        <v>1500</v>
      </c>
      <c r="G23" s="75" t="s">
        <v>223</v>
      </c>
      <c r="H23" s="3">
        <v>1</v>
      </c>
      <c r="I23" s="139">
        <v>0</v>
      </c>
      <c r="J23" s="75" t="s">
        <v>24</v>
      </c>
      <c r="K23" s="72" t="s">
        <v>571</v>
      </c>
      <c r="L23" s="72" t="s">
        <v>572</v>
      </c>
      <c r="M23" s="52"/>
      <c r="N23" s="100" t="s">
        <v>49</v>
      </c>
    </row>
    <row r="24" spans="1:14" s="3" customFormat="1" ht="42.5" outlineLevel="1">
      <c r="A24" s="52"/>
      <c r="B24" s="57" t="s">
        <v>50</v>
      </c>
      <c r="C24" s="71"/>
      <c r="D24" s="74" t="s">
        <v>221</v>
      </c>
      <c r="E24" s="72"/>
      <c r="F24" s="144"/>
      <c r="G24" s="75"/>
      <c r="H24" s="75"/>
      <c r="I24" s="139"/>
      <c r="J24" s="75" t="s">
        <v>18</v>
      </c>
      <c r="K24" s="81"/>
      <c r="M24" s="83" t="s">
        <v>573</v>
      </c>
      <c r="N24" s="52"/>
    </row>
    <row r="25" spans="1:14" s="3" customFormat="1" ht="26" outlineLevel="1">
      <c r="A25" s="52"/>
      <c r="B25" s="54" t="s">
        <v>54</v>
      </c>
      <c r="C25" s="71" t="s">
        <v>574</v>
      </c>
      <c r="D25" s="74" t="s">
        <v>125</v>
      </c>
      <c r="E25" s="72" t="s">
        <v>575</v>
      </c>
      <c r="F25" s="144" t="s">
        <v>576</v>
      </c>
      <c r="G25" s="75" t="s">
        <v>223</v>
      </c>
      <c r="H25" s="144">
        <v>1</v>
      </c>
      <c r="I25" s="139">
        <v>0</v>
      </c>
      <c r="J25" s="75" t="s">
        <v>24</v>
      </c>
      <c r="K25" s="72" t="s">
        <v>577</v>
      </c>
      <c r="L25" s="72"/>
      <c r="M25" s="52"/>
      <c r="N25" s="100" t="s">
        <v>49</v>
      </c>
    </row>
    <row r="26" spans="1:14" s="3" customFormat="1" outlineLevel="1">
      <c r="A26" s="52"/>
      <c r="B26" s="57" t="s">
        <v>50</v>
      </c>
      <c r="G26" s="75"/>
      <c r="H26" s="75"/>
      <c r="I26" s="139">
        <v>0</v>
      </c>
      <c r="J26" s="75" t="s">
        <v>18</v>
      </c>
      <c r="K26" s="72"/>
      <c r="L26" s="72"/>
      <c r="M26" s="52"/>
      <c r="N26" s="52"/>
    </row>
    <row r="27" spans="1:14" s="3" customFormat="1" ht="26" outlineLevel="1">
      <c r="A27" s="52"/>
      <c r="B27" s="54" t="s">
        <v>55</v>
      </c>
      <c r="C27" s="71" t="s">
        <v>578</v>
      </c>
      <c r="D27" s="74" t="s">
        <v>228</v>
      </c>
      <c r="E27" s="72" t="s">
        <v>219</v>
      </c>
      <c r="F27" s="75"/>
      <c r="G27" s="75"/>
      <c r="H27" s="75"/>
      <c r="I27" s="139">
        <v>0</v>
      </c>
      <c r="J27" s="75" t="s">
        <v>24</v>
      </c>
      <c r="K27" s="72"/>
      <c r="L27" s="72"/>
      <c r="M27" s="52"/>
      <c r="N27" s="52"/>
    </row>
    <row r="28" spans="1:14" s="3" customFormat="1" outlineLevel="1">
      <c r="A28" s="52"/>
      <c r="B28" s="57" t="s">
        <v>50</v>
      </c>
      <c r="C28" s="71"/>
      <c r="D28" s="74"/>
      <c r="E28" s="72"/>
      <c r="F28" s="75"/>
      <c r="G28" s="75"/>
      <c r="H28" s="75"/>
      <c r="I28" s="139">
        <v>0</v>
      </c>
      <c r="J28" s="75" t="s">
        <v>18</v>
      </c>
      <c r="K28" s="72"/>
      <c r="L28" s="72"/>
      <c r="M28" s="52"/>
      <c r="N28" s="52"/>
    </row>
    <row r="29" spans="1:14">
      <c r="A29" s="145"/>
      <c r="B29" s="55" t="s">
        <v>56</v>
      </c>
      <c r="C29" s="141"/>
      <c r="D29" s="160"/>
      <c r="E29" s="143"/>
      <c r="F29" s="142"/>
      <c r="G29" s="142"/>
      <c r="H29" s="142"/>
      <c r="I29" s="67">
        <f>SUM(I30:I46)</f>
        <v>0</v>
      </c>
      <c r="J29" s="142"/>
      <c r="K29" s="143"/>
      <c r="L29" s="143"/>
      <c r="M29" s="143"/>
      <c r="N29" s="143"/>
    </row>
    <row r="30" spans="1:14" ht="26" outlineLevel="1">
      <c r="A30" s="146"/>
      <c r="B30" s="54" t="s">
        <v>57</v>
      </c>
      <c r="C30" s="71" t="s">
        <v>367</v>
      </c>
      <c r="D30" s="74" t="s">
        <v>221</v>
      </c>
      <c r="E30" s="94" t="s">
        <v>181</v>
      </c>
      <c r="F30" s="75">
        <v>36</v>
      </c>
      <c r="G30" s="74" t="s">
        <v>234</v>
      </c>
      <c r="H30" s="75">
        <v>1</v>
      </c>
      <c r="I30" s="139">
        <v>0</v>
      </c>
      <c r="J30" s="75" t="s">
        <v>24</v>
      </c>
      <c r="K30" s="72" t="s">
        <v>579</v>
      </c>
      <c r="L30" s="72" t="s">
        <v>580</v>
      </c>
      <c r="M30" s="72"/>
      <c r="N30" s="100" t="s">
        <v>49</v>
      </c>
    </row>
    <row r="31" spans="1:14" outlineLevel="1">
      <c r="B31" s="57" t="s">
        <v>59</v>
      </c>
      <c r="C31" s="71" t="s">
        <v>521</v>
      </c>
      <c r="D31" s="74" t="s">
        <v>221</v>
      </c>
      <c r="E31" s="72" t="s">
        <v>522</v>
      </c>
      <c r="F31" s="75" t="s">
        <v>581</v>
      </c>
      <c r="G31" s="74" t="s">
        <v>239</v>
      </c>
      <c r="H31" s="75"/>
      <c r="I31" s="139">
        <v>0</v>
      </c>
      <c r="J31" s="75" t="s">
        <v>24</v>
      </c>
      <c r="K31" s="72" t="s">
        <v>468</v>
      </c>
      <c r="L31" s="72"/>
      <c r="M31" s="72"/>
      <c r="N31" s="72"/>
    </row>
    <row r="32" spans="1:14" ht="26" outlineLevel="1">
      <c r="A32" s="56"/>
      <c r="B32" s="57" t="s">
        <v>61</v>
      </c>
      <c r="C32" s="71" t="s">
        <v>241</v>
      </c>
      <c r="D32" s="74" t="s">
        <v>221</v>
      </c>
      <c r="E32" s="72" t="s">
        <v>62</v>
      </c>
      <c r="F32" s="75" t="s">
        <v>218</v>
      </c>
      <c r="G32" s="74" t="s">
        <v>242</v>
      </c>
      <c r="H32" s="75"/>
      <c r="I32" s="139">
        <v>0</v>
      </c>
      <c r="J32" s="75" t="s">
        <v>18</v>
      </c>
      <c r="K32" s="72"/>
      <c r="L32" s="72"/>
      <c r="M32" s="72"/>
      <c r="N32" s="72"/>
    </row>
    <row r="33" spans="1:14" ht="26" outlineLevel="1">
      <c r="A33" s="56"/>
      <c r="B33" s="57" t="s">
        <v>63</v>
      </c>
      <c r="C33" s="71" t="s">
        <v>241</v>
      </c>
      <c r="D33" s="74" t="s">
        <v>221</v>
      </c>
      <c r="E33" s="72" t="s">
        <v>243</v>
      </c>
      <c r="F33" s="75" t="s">
        <v>218</v>
      </c>
      <c r="G33" s="74" t="s">
        <v>242</v>
      </c>
      <c r="H33" s="75"/>
      <c r="I33" s="139">
        <v>0</v>
      </c>
      <c r="J33" s="75" t="s">
        <v>18</v>
      </c>
      <c r="K33" s="72"/>
      <c r="L33" s="72"/>
      <c r="M33" s="72"/>
      <c r="N33" s="72"/>
    </row>
    <row r="34" spans="1:14" outlineLevel="1">
      <c r="A34" s="56"/>
      <c r="B34" s="57" t="s">
        <v>64</v>
      </c>
      <c r="C34" s="71"/>
      <c r="D34" s="74" t="s">
        <v>221</v>
      </c>
      <c r="E34" s="72" t="s">
        <v>244</v>
      </c>
      <c r="F34" s="75" t="s">
        <v>218</v>
      </c>
      <c r="G34" s="74" t="s">
        <v>242</v>
      </c>
      <c r="H34" s="75"/>
      <c r="I34" s="139"/>
      <c r="J34" s="75" t="s">
        <v>18</v>
      </c>
      <c r="K34" s="72" t="s">
        <v>582</v>
      </c>
      <c r="L34" s="72"/>
      <c r="M34" s="72"/>
      <c r="N34" s="72"/>
    </row>
    <row r="35" spans="1:14" outlineLevel="1">
      <c r="A35" s="56"/>
      <c r="B35" s="54" t="s">
        <v>65</v>
      </c>
      <c r="C35" s="71" t="s">
        <v>583</v>
      </c>
      <c r="D35" s="74" t="s">
        <v>221</v>
      </c>
      <c r="E35" s="71" t="s">
        <v>186</v>
      </c>
      <c r="F35" s="71" t="s">
        <v>218</v>
      </c>
      <c r="G35" s="74" t="s">
        <v>239</v>
      </c>
      <c r="H35" s="71" t="s">
        <v>218</v>
      </c>
      <c r="I35" s="139">
        <v>0</v>
      </c>
      <c r="J35" s="75" t="s">
        <v>24</v>
      </c>
      <c r="K35" s="72" t="s">
        <v>584</v>
      </c>
      <c r="L35" s="72" t="s">
        <v>585</v>
      </c>
      <c r="M35" s="72"/>
      <c r="N35" s="72"/>
    </row>
    <row r="36" spans="1:14" outlineLevel="1">
      <c r="A36" s="56"/>
      <c r="B36" s="57" t="s">
        <v>66</v>
      </c>
      <c r="C36" s="71" t="s">
        <v>218</v>
      </c>
      <c r="D36" s="74" t="s">
        <v>228</v>
      </c>
      <c r="E36" s="71" t="s">
        <v>218</v>
      </c>
      <c r="F36" s="71" t="s">
        <v>218</v>
      </c>
      <c r="G36" s="74"/>
      <c r="H36" s="71" t="s">
        <v>218</v>
      </c>
      <c r="I36" s="139">
        <v>0</v>
      </c>
      <c r="J36" s="75" t="s">
        <v>18</v>
      </c>
      <c r="K36" s="72"/>
      <c r="L36" s="72"/>
      <c r="M36" s="72"/>
      <c r="N36" s="72"/>
    </row>
    <row r="37" spans="1:14" outlineLevel="1">
      <c r="A37" s="56"/>
      <c r="B37" s="57" t="s">
        <v>63</v>
      </c>
      <c r="C37" s="71" t="s">
        <v>218</v>
      </c>
      <c r="D37" s="74" t="s">
        <v>228</v>
      </c>
      <c r="E37" s="71" t="s">
        <v>218</v>
      </c>
      <c r="F37" s="71" t="s">
        <v>218</v>
      </c>
      <c r="G37" s="74"/>
      <c r="H37" s="71" t="s">
        <v>218</v>
      </c>
      <c r="I37" s="139">
        <v>0</v>
      </c>
      <c r="J37" s="75" t="s">
        <v>18</v>
      </c>
      <c r="K37" s="72"/>
      <c r="L37" s="72"/>
      <c r="M37" s="72"/>
      <c r="N37" s="72"/>
    </row>
    <row r="38" spans="1:14" ht="63.5" outlineLevel="1">
      <c r="A38" s="56"/>
      <c r="B38" s="54" t="s">
        <v>67</v>
      </c>
      <c r="C38" s="71" t="s">
        <v>586</v>
      </c>
      <c r="D38" s="74" t="s">
        <v>221</v>
      </c>
      <c r="E38" s="93" t="s">
        <v>188</v>
      </c>
      <c r="F38" s="75"/>
      <c r="G38" s="74" t="s">
        <v>239</v>
      </c>
      <c r="H38" s="75">
        <v>1</v>
      </c>
      <c r="I38" s="139">
        <v>0</v>
      </c>
      <c r="J38" s="75" t="s">
        <v>24</v>
      </c>
      <c r="K38" s="72" t="s">
        <v>587</v>
      </c>
      <c r="L38" s="72" t="s">
        <v>588</v>
      </c>
      <c r="M38" s="72" t="s">
        <v>589</v>
      </c>
      <c r="N38" s="72" t="s">
        <v>69</v>
      </c>
    </row>
    <row r="39" spans="1:14" ht="15" customHeight="1" outlineLevel="1">
      <c r="A39" s="56"/>
      <c r="B39" s="57" t="s">
        <v>66</v>
      </c>
      <c r="C39" s="71" t="s">
        <v>218</v>
      </c>
      <c r="D39" s="74" t="s">
        <v>228</v>
      </c>
      <c r="E39" s="71" t="s">
        <v>218</v>
      </c>
      <c r="F39" s="75"/>
      <c r="G39" s="74"/>
      <c r="H39" s="75"/>
      <c r="I39" s="139">
        <v>0</v>
      </c>
      <c r="J39" s="75" t="s">
        <v>18</v>
      </c>
      <c r="K39" s="72"/>
      <c r="L39" s="72"/>
      <c r="M39" s="72"/>
      <c r="N39" s="72"/>
    </row>
    <row r="40" spans="1:14" outlineLevel="1">
      <c r="A40" s="56"/>
      <c r="B40" s="57" t="s">
        <v>63</v>
      </c>
      <c r="C40" s="71" t="s">
        <v>218</v>
      </c>
      <c r="D40" s="74" t="s">
        <v>228</v>
      </c>
      <c r="E40" s="71" t="s">
        <v>218</v>
      </c>
      <c r="F40" s="75"/>
      <c r="G40" s="74"/>
      <c r="H40" s="75"/>
      <c r="I40" s="139">
        <v>0</v>
      </c>
      <c r="J40" s="75" t="s">
        <v>18</v>
      </c>
      <c r="K40" s="72"/>
      <c r="L40" s="72"/>
      <c r="M40" s="72"/>
      <c r="N40" s="72"/>
    </row>
    <row r="41" spans="1:14" ht="26" outlineLevel="1">
      <c r="A41" s="56"/>
      <c r="B41" s="54" t="s">
        <v>70</v>
      </c>
      <c r="C41" s="71" t="s">
        <v>367</v>
      </c>
      <c r="D41" s="74" t="s">
        <v>221</v>
      </c>
      <c r="E41" s="93" t="s">
        <v>193</v>
      </c>
      <c r="F41" s="75"/>
      <c r="G41" s="74" t="s">
        <v>239</v>
      </c>
      <c r="H41" s="75">
        <v>1</v>
      </c>
      <c r="I41" s="139">
        <v>0</v>
      </c>
      <c r="J41" s="75" t="s">
        <v>24</v>
      </c>
      <c r="K41" s="72" t="s">
        <v>587</v>
      </c>
      <c r="L41" s="72"/>
      <c r="M41" s="72" t="s">
        <v>590</v>
      </c>
      <c r="N41" s="72" t="s">
        <v>69</v>
      </c>
    </row>
    <row r="42" spans="1:14" outlineLevel="1">
      <c r="A42" s="56"/>
      <c r="B42" s="57" t="s">
        <v>73</v>
      </c>
      <c r="C42" s="71" t="s">
        <v>591</v>
      </c>
      <c r="D42" s="74" t="s">
        <v>228</v>
      </c>
      <c r="E42" s="72" t="s">
        <v>218</v>
      </c>
      <c r="F42" s="75"/>
      <c r="G42" s="74"/>
      <c r="H42" s="75"/>
      <c r="I42" s="139">
        <v>0</v>
      </c>
      <c r="J42" s="75" t="s">
        <v>18</v>
      </c>
      <c r="K42" s="72" t="s">
        <v>592</v>
      </c>
      <c r="L42" s="72"/>
      <c r="M42" s="72"/>
      <c r="N42" s="72"/>
    </row>
    <row r="43" spans="1:14" outlineLevel="1">
      <c r="A43" s="56"/>
      <c r="B43" s="57" t="s">
        <v>63</v>
      </c>
      <c r="C43" s="71" t="s">
        <v>218</v>
      </c>
      <c r="D43" s="74" t="s">
        <v>221</v>
      </c>
      <c r="E43" s="72" t="s">
        <v>218</v>
      </c>
      <c r="F43" s="75"/>
      <c r="G43" s="74"/>
      <c r="H43" s="75"/>
      <c r="I43" s="139">
        <v>0</v>
      </c>
      <c r="J43" s="75" t="s">
        <v>18</v>
      </c>
      <c r="K43" s="72"/>
      <c r="L43" s="72"/>
      <c r="M43" s="72"/>
      <c r="N43" s="72"/>
    </row>
    <row r="44" spans="1:14" ht="63.5" outlineLevel="1">
      <c r="A44" s="56"/>
      <c r="B44" s="54" t="s">
        <v>74</v>
      </c>
      <c r="C44" s="71" t="s">
        <v>593</v>
      </c>
      <c r="D44" s="74" t="s">
        <v>221</v>
      </c>
      <c r="E44" s="72" t="s">
        <v>198</v>
      </c>
      <c r="F44" s="75">
        <v>36</v>
      </c>
      <c r="G44" s="74" t="s">
        <v>234</v>
      </c>
      <c r="H44" s="75">
        <v>1</v>
      </c>
      <c r="I44" s="139">
        <v>0</v>
      </c>
      <c r="J44" s="75" t="s">
        <v>24</v>
      </c>
      <c r="K44" s="72" t="s">
        <v>594</v>
      </c>
      <c r="L44" s="72">
        <v>21.6</v>
      </c>
      <c r="M44" s="72" t="s">
        <v>595</v>
      </c>
      <c r="N44" s="72" t="s">
        <v>69</v>
      </c>
    </row>
    <row r="45" spans="1:14" ht="15" customHeight="1" outlineLevel="1">
      <c r="A45" s="56"/>
      <c r="B45" s="147" t="s">
        <v>76</v>
      </c>
      <c r="C45" s="71" t="s">
        <v>370</v>
      </c>
      <c r="D45" s="74" t="s">
        <v>221</v>
      </c>
      <c r="E45" s="72" t="s">
        <v>218</v>
      </c>
      <c r="F45" s="75"/>
      <c r="G45" s="74"/>
      <c r="H45" s="75"/>
      <c r="I45" s="139">
        <v>0</v>
      </c>
      <c r="J45" s="75" t="s">
        <v>18</v>
      </c>
      <c r="K45" s="72"/>
      <c r="L45" s="72"/>
      <c r="M45" s="72"/>
      <c r="N45" s="72"/>
    </row>
    <row r="46" spans="1:14" outlineLevel="1">
      <c r="A46" s="56"/>
      <c r="B46" s="57" t="s">
        <v>63</v>
      </c>
      <c r="C46" s="71"/>
      <c r="D46" s="74" t="s">
        <v>221</v>
      </c>
      <c r="E46" s="72" t="s">
        <v>253</v>
      </c>
      <c r="F46" s="75"/>
      <c r="G46" s="74"/>
      <c r="H46" s="75"/>
      <c r="I46" s="139">
        <v>0</v>
      </c>
      <c r="J46" s="75" t="s">
        <v>18</v>
      </c>
      <c r="K46" s="72"/>
      <c r="L46" s="72"/>
      <c r="M46" s="72"/>
      <c r="N46" s="72"/>
    </row>
    <row r="47" spans="1:14">
      <c r="A47" s="56"/>
      <c r="B47" s="55" t="s">
        <v>77</v>
      </c>
      <c r="C47" s="141"/>
      <c r="D47" s="160"/>
      <c r="E47" s="143"/>
      <c r="F47" s="142"/>
      <c r="G47" s="142"/>
      <c r="H47" s="142"/>
      <c r="I47" s="67">
        <f>SUM(I48:I68)</f>
        <v>0</v>
      </c>
      <c r="J47" s="142"/>
      <c r="K47" s="143"/>
      <c r="L47" s="143"/>
      <c r="M47" s="143"/>
      <c r="N47" s="143"/>
    </row>
    <row r="48" spans="1:14" ht="46.5" customHeight="1" outlineLevel="1">
      <c r="A48" s="56"/>
      <c r="B48" s="54" t="s">
        <v>78</v>
      </c>
      <c r="C48" s="71" t="s">
        <v>374</v>
      </c>
      <c r="D48" s="74" t="s">
        <v>221</v>
      </c>
      <c r="E48" s="72" t="s">
        <v>202</v>
      </c>
      <c r="F48" s="75"/>
      <c r="G48" s="75" t="s">
        <v>242</v>
      </c>
      <c r="H48" s="75">
        <v>1</v>
      </c>
      <c r="I48" s="139">
        <v>0</v>
      </c>
      <c r="J48" s="75" t="s">
        <v>24</v>
      </c>
      <c r="K48" s="148" t="s">
        <v>596</v>
      </c>
      <c r="L48" s="76" t="s">
        <v>597</v>
      </c>
      <c r="M48" s="72"/>
      <c r="N48" s="72" t="s">
        <v>82</v>
      </c>
    </row>
    <row r="49" spans="1:14" ht="88.5" outlineLevel="1">
      <c r="A49" s="56"/>
      <c r="B49" s="57" t="s">
        <v>59</v>
      </c>
      <c r="C49" s="71" t="s">
        <v>227</v>
      </c>
      <c r="D49" s="74" t="s">
        <v>221</v>
      </c>
      <c r="E49" s="72" t="s">
        <v>598</v>
      </c>
      <c r="F49" s="75" t="s">
        <v>314</v>
      </c>
      <c r="G49" s="75" t="s">
        <v>239</v>
      </c>
      <c r="H49" s="75"/>
      <c r="I49" s="139">
        <v>0</v>
      </c>
      <c r="J49" s="75" t="s">
        <v>24</v>
      </c>
      <c r="K49" s="148" t="s">
        <v>599</v>
      </c>
      <c r="L49" s="76"/>
      <c r="M49" s="72"/>
      <c r="N49" s="72"/>
    </row>
    <row r="50" spans="1:14" outlineLevel="1">
      <c r="A50" s="56"/>
      <c r="B50" s="57" t="s">
        <v>61</v>
      </c>
      <c r="C50" s="71" t="s">
        <v>260</v>
      </c>
      <c r="D50" s="74" t="s">
        <v>221</v>
      </c>
      <c r="E50" s="72"/>
      <c r="F50" s="75"/>
      <c r="G50" s="75"/>
      <c r="H50" s="75"/>
      <c r="I50" s="139">
        <v>0</v>
      </c>
      <c r="J50" s="75" t="s">
        <v>18</v>
      </c>
      <c r="K50" s="148" t="s">
        <v>62</v>
      </c>
      <c r="M50" s="72"/>
      <c r="N50" s="72"/>
    </row>
    <row r="51" spans="1:14" outlineLevel="1">
      <c r="A51" s="56"/>
      <c r="B51" s="57" t="s">
        <v>63</v>
      </c>
      <c r="C51" s="71"/>
      <c r="D51" s="74" t="s">
        <v>221</v>
      </c>
      <c r="E51" s="72"/>
      <c r="F51" s="75"/>
      <c r="G51" s="75"/>
      <c r="H51" s="75"/>
      <c r="I51" s="139">
        <v>0</v>
      </c>
      <c r="J51" s="75" t="s">
        <v>18</v>
      </c>
      <c r="K51" s="148"/>
      <c r="L51" s="76"/>
      <c r="M51" s="72"/>
      <c r="N51" s="72"/>
    </row>
    <row r="52" spans="1:14" outlineLevel="1">
      <c r="A52" s="56"/>
      <c r="B52" s="57" t="s">
        <v>84</v>
      </c>
      <c r="C52" s="71"/>
      <c r="D52" s="74" t="s">
        <v>221</v>
      </c>
      <c r="E52" s="72"/>
      <c r="F52" s="75"/>
      <c r="G52" s="75"/>
      <c r="H52" s="75"/>
      <c r="I52" s="139">
        <v>0</v>
      </c>
      <c r="J52" s="75" t="s">
        <v>18</v>
      </c>
      <c r="K52" s="148"/>
      <c r="L52" s="76"/>
      <c r="M52" s="72"/>
      <c r="N52" s="72"/>
    </row>
    <row r="53" spans="1:14" outlineLevel="1">
      <c r="A53" s="56"/>
      <c r="B53" s="57" t="s">
        <v>64</v>
      </c>
      <c r="C53" s="71"/>
      <c r="D53" s="74" t="s">
        <v>221</v>
      </c>
      <c r="E53" s="72"/>
      <c r="F53" s="75"/>
      <c r="G53" s="75"/>
      <c r="H53" s="75"/>
      <c r="I53" s="139"/>
      <c r="J53" s="75" t="s">
        <v>18</v>
      </c>
      <c r="K53" s="148"/>
      <c r="L53" s="76"/>
      <c r="M53" s="72"/>
      <c r="N53" s="72"/>
    </row>
    <row r="54" spans="1:14" ht="21" customHeight="1" outlineLevel="1">
      <c r="A54" s="56"/>
      <c r="B54" s="54" t="s">
        <v>85</v>
      </c>
      <c r="C54" s="71"/>
      <c r="D54" s="74" t="s">
        <v>228</v>
      </c>
      <c r="E54" s="72"/>
      <c r="F54" s="75"/>
      <c r="G54" s="75" t="s">
        <v>242</v>
      </c>
      <c r="H54" s="75"/>
      <c r="I54" s="139">
        <v>0</v>
      </c>
      <c r="J54" s="75" t="s">
        <v>24</v>
      </c>
      <c r="K54" s="148"/>
      <c r="L54" s="76"/>
      <c r="M54" s="72"/>
      <c r="N54" s="72" t="s">
        <v>82</v>
      </c>
    </row>
    <row r="55" spans="1:14" outlineLevel="1">
      <c r="A55" s="56"/>
      <c r="B55" s="57" t="s">
        <v>59</v>
      </c>
      <c r="C55" s="71"/>
      <c r="D55" s="74" t="s">
        <v>228</v>
      </c>
      <c r="E55" s="72"/>
      <c r="F55" s="75"/>
      <c r="G55" s="75" t="s">
        <v>239</v>
      </c>
      <c r="I55" s="139">
        <v>0</v>
      </c>
      <c r="J55" s="75" t="s">
        <v>24</v>
      </c>
      <c r="K55" s="148"/>
      <c r="L55" s="76"/>
      <c r="M55" s="72"/>
      <c r="N55" s="72"/>
    </row>
    <row r="56" spans="1:14" outlineLevel="1">
      <c r="A56" s="56"/>
      <c r="B56" s="57" t="s">
        <v>61</v>
      </c>
      <c r="C56" s="71"/>
      <c r="D56" s="74" t="s">
        <v>228</v>
      </c>
      <c r="E56" s="72"/>
      <c r="F56" s="75"/>
      <c r="G56" s="75"/>
      <c r="H56" s="75"/>
      <c r="I56" s="139">
        <v>0</v>
      </c>
      <c r="J56" s="75" t="s">
        <v>18</v>
      </c>
      <c r="K56" s="58"/>
      <c r="L56" s="148"/>
      <c r="M56" s="72"/>
      <c r="N56" s="72"/>
    </row>
    <row r="57" spans="1:14" outlineLevel="1">
      <c r="A57" s="56"/>
      <c r="B57" s="57" t="s">
        <v>63</v>
      </c>
      <c r="C57" s="71"/>
      <c r="D57" s="74" t="s">
        <v>228</v>
      </c>
      <c r="E57" s="72"/>
      <c r="F57" s="75"/>
      <c r="G57" s="75"/>
      <c r="H57" s="75"/>
      <c r="I57" s="139">
        <v>0</v>
      </c>
      <c r="J57" s="75" t="s">
        <v>18</v>
      </c>
      <c r="K57" s="148"/>
      <c r="L57" s="76"/>
      <c r="M57" s="72"/>
      <c r="N57" s="72"/>
    </row>
    <row r="58" spans="1:14" outlineLevel="1">
      <c r="A58" s="56"/>
      <c r="B58" s="57" t="s">
        <v>84</v>
      </c>
      <c r="C58" s="71"/>
      <c r="D58" s="74"/>
      <c r="E58" s="72"/>
      <c r="F58" s="75"/>
      <c r="G58" s="75"/>
      <c r="H58" s="75"/>
      <c r="I58" s="139">
        <v>0</v>
      </c>
      <c r="J58" s="75" t="s">
        <v>18</v>
      </c>
      <c r="K58" s="148"/>
      <c r="L58" s="76"/>
      <c r="M58" s="72"/>
      <c r="N58" s="72"/>
    </row>
    <row r="59" spans="1:14" outlineLevel="1">
      <c r="A59" s="56"/>
      <c r="B59" s="57" t="s">
        <v>64</v>
      </c>
      <c r="C59" s="71"/>
      <c r="D59" s="74"/>
      <c r="E59" s="72"/>
      <c r="F59" s="75"/>
      <c r="G59" s="75"/>
      <c r="H59" s="75"/>
      <c r="I59" s="139"/>
      <c r="J59" s="75" t="s">
        <v>18</v>
      </c>
      <c r="K59" s="148"/>
      <c r="L59" s="76"/>
      <c r="M59" s="72"/>
      <c r="N59" s="72"/>
    </row>
    <row r="60" spans="1:14" outlineLevel="1">
      <c r="A60" s="56"/>
      <c r="B60" s="54" t="s">
        <v>89</v>
      </c>
      <c r="C60" s="71" t="s">
        <v>600</v>
      </c>
      <c r="D60" s="74" t="s">
        <v>221</v>
      </c>
      <c r="E60" s="72" t="s">
        <v>601</v>
      </c>
      <c r="F60" s="75" t="s">
        <v>242</v>
      </c>
      <c r="G60" s="75" t="s">
        <v>242</v>
      </c>
      <c r="H60" s="75">
        <v>2</v>
      </c>
      <c r="I60" s="139">
        <v>0</v>
      </c>
      <c r="J60" s="75" t="s">
        <v>24</v>
      </c>
      <c r="K60" s="72" t="s">
        <v>602</v>
      </c>
      <c r="L60" s="72" t="s">
        <v>603</v>
      </c>
      <c r="M60" s="72" t="s">
        <v>604</v>
      </c>
      <c r="N60" s="72"/>
    </row>
    <row r="61" spans="1:14" outlineLevel="1">
      <c r="A61" s="56"/>
      <c r="B61" s="57" t="s">
        <v>90</v>
      </c>
      <c r="C61" s="149"/>
      <c r="D61" s="74" t="s">
        <v>228</v>
      </c>
      <c r="E61" s="72"/>
      <c r="F61" s="75"/>
      <c r="G61" s="75"/>
      <c r="H61" s="75"/>
      <c r="I61" s="139">
        <v>0</v>
      </c>
      <c r="J61" s="75"/>
      <c r="K61" s="72"/>
      <c r="L61" s="72"/>
      <c r="M61" s="72"/>
      <c r="N61" s="72"/>
    </row>
    <row r="62" spans="1:14" outlineLevel="1">
      <c r="A62" s="56"/>
      <c r="B62" s="57" t="s">
        <v>91</v>
      </c>
      <c r="C62" s="71"/>
      <c r="D62" s="74" t="s">
        <v>221</v>
      </c>
      <c r="E62" s="72"/>
      <c r="F62" s="75"/>
      <c r="G62" s="75"/>
      <c r="H62" s="75"/>
      <c r="I62" s="139">
        <v>0</v>
      </c>
      <c r="J62" s="75" t="s">
        <v>18</v>
      </c>
      <c r="K62" s="72"/>
      <c r="L62" s="72"/>
      <c r="M62" s="72"/>
      <c r="N62" s="72"/>
    </row>
    <row r="63" spans="1:14" outlineLevel="1">
      <c r="A63" s="56"/>
      <c r="B63" s="54" t="s">
        <v>92</v>
      </c>
      <c r="C63" s="71">
        <v>1.2</v>
      </c>
      <c r="D63" s="74" t="s">
        <v>228</v>
      </c>
      <c r="E63" s="72"/>
      <c r="F63" s="75" t="s">
        <v>242</v>
      </c>
      <c r="G63" s="75" t="s">
        <v>242</v>
      </c>
      <c r="H63" s="75"/>
      <c r="I63" s="139">
        <v>0</v>
      </c>
      <c r="J63" s="75" t="s">
        <v>24</v>
      </c>
      <c r="K63" s="82"/>
      <c r="L63" s="146"/>
      <c r="M63" s="72"/>
      <c r="N63" s="72"/>
    </row>
    <row r="64" spans="1:14" outlineLevel="1">
      <c r="A64" s="56"/>
      <c r="B64" s="57" t="s">
        <v>91</v>
      </c>
      <c r="C64" s="71"/>
      <c r="D64" s="74"/>
      <c r="E64" s="72"/>
      <c r="F64" s="75"/>
      <c r="G64" s="75"/>
      <c r="H64" s="75"/>
      <c r="I64" s="139">
        <v>0</v>
      </c>
      <c r="J64" s="75" t="s">
        <v>18</v>
      </c>
      <c r="K64" s="146"/>
      <c r="L64" s="72"/>
      <c r="M64" s="72"/>
      <c r="N64" s="72"/>
    </row>
    <row r="65" spans="1:14" outlineLevel="1">
      <c r="A65" s="56"/>
      <c r="B65" s="54" t="s">
        <v>93</v>
      </c>
      <c r="C65" s="71">
        <v>2</v>
      </c>
      <c r="D65" s="74" t="s">
        <v>221</v>
      </c>
      <c r="E65" s="72" t="s">
        <v>605</v>
      </c>
      <c r="F65" s="75" t="s">
        <v>242</v>
      </c>
      <c r="G65" s="75" t="s">
        <v>242</v>
      </c>
      <c r="H65" s="75">
        <v>1</v>
      </c>
      <c r="I65" s="139">
        <v>0</v>
      </c>
      <c r="J65" s="75" t="s">
        <v>24</v>
      </c>
      <c r="K65" s="72" t="s">
        <v>606</v>
      </c>
      <c r="L65" s="72"/>
      <c r="M65" s="72"/>
      <c r="N65" s="72"/>
    </row>
    <row r="66" spans="1:14" outlineLevel="1">
      <c r="A66" s="56"/>
      <c r="B66" s="57" t="s">
        <v>91</v>
      </c>
      <c r="C66" s="71"/>
      <c r="D66" s="74"/>
      <c r="E66" s="72"/>
      <c r="F66" s="75"/>
      <c r="G66" s="75"/>
      <c r="H66" s="75"/>
      <c r="I66" s="139">
        <v>0</v>
      </c>
      <c r="J66" s="75" t="s">
        <v>18</v>
      </c>
      <c r="K66" s="72"/>
      <c r="L66" s="72"/>
      <c r="M66" s="72"/>
      <c r="N66" s="72"/>
    </row>
    <row r="67" spans="1:14" outlineLevel="1">
      <c r="A67" s="56"/>
      <c r="B67" s="54" t="s">
        <v>94</v>
      </c>
      <c r="C67" s="71">
        <v>1.6</v>
      </c>
      <c r="D67" s="74" t="s">
        <v>221</v>
      </c>
      <c r="E67" s="72" t="s">
        <v>537</v>
      </c>
      <c r="F67" s="75"/>
      <c r="G67" s="75" t="s">
        <v>242</v>
      </c>
      <c r="H67" s="75">
        <v>2</v>
      </c>
      <c r="I67" s="139">
        <v>0</v>
      </c>
      <c r="J67" s="75" t="s">
        <v>24</v>
      </c>
      <c r="K67" s="72" t="s">
        <v>607</v>
      </c>
      <c r="L67" s="72" t="s">
        <v>319</v>
      </c>
      <c r="M67" s="72"/>
      <c r="N67" s="72"/>
    </row>
    <row r="68" spans="1:14" outlineLevel="1">
      <c r="A68" s="56"/>
      <c r="B68" s="57" t="s">
        <v>91</v>
      </c>
      <c r="C68" s="71"/>
      <c r="D68" s="74"/>
      <c r="E68" s="72"/>
      <c r="F68" s="75"/>
      <c r="G68" s="75"/>
      <c r="H68" s="75"/>
      <c r="I68" s="139">
        <v>0</v>
      </c>
      <c r="J68" s="75" t="s">
        <v>18</v>
      </c>
      <c r="K68" s="72"/>
      <c r="L68" s="72"/>
      <c r="M68" s="72"/>
      <c r="N68" s="72"/>
    </row>
    <row r="69" spans="1:14">
      <c r="A69" s="56"/>
      <c r="B69" s="55" t="s">
        <v>95</v>
      </c>
      <c r="C69" s="141"/>
      <c r="D69" s="160"/>
      <c r="E69" s="143"/>
      <c r="F69" s="142"/>
      <c r="G69" s="142"/>
      <c r="H69" s="142"/>
      <c r="I69" s="67">
        <f>SUM(I70:I90)</f>
        <v>0</v>
      </c>
      <c r="J69" s="142"/>
      <c r="K69" s="143"/>
      <c r="L69" s="143"/>
      <c r="M69" s="143"/>
      <c r="N69" s="143"/>
    </row>
    <row r="70" spans="1:14" ht="65.25" customHeight="1" outlineLevel="1">
      <c r="A70" s="56"/>
      <c r="B70" s="54" t="s">
        <v>96</v>
      </c>
      <c r="C70" s="71" t="s">
        <v>608</v>
      </c>
      <c r="D70" s="74" t="s">
        <v>221</v>
      </c>
      <c r="E70" s="72" t="s">
        <v>321</v>
      </c>
      <c r="F70" s="75"/>
      <c r="G70" s="75" t="s">
        <v>234</v>
      </c>
      <c r="H70" s="75">
        <v>1</v>
      </c>
      <c r="I70" s="139">
        <v>0</v>
      </c>
      <c r="J70" s="75" t="s">
        <v>24</v>
      </c>
      <c r="K70" s="77" t="s">
        <v>432</v>
      </c>
      <c r="L70" s="72" t="s">
        <v>609</v>
      </c>
      <c r="M70" s="72"/>
      <c r="N70" s="72" t="s">
        <v>323</v>
      </c>
    </row>
    <row r="71" spans="1:14" outlineLevel="1">
      <c r="A71" s="56"/>
      <c r="B71" s="57" t="s">
        <v>101</v>
      </c>
      <c r="C71" s="71"/>
      <c r="D71" s="74" t="s">
        <v>221</v>
      </c>
      <c r="E71" s="72"/>
      <c r="F71" s="75"/>
      <c r="G71" s="75"/>
      <c r="H71" s="75"/>
      <c r="I71" s="139">
        <v>0</v>
      </c>
      <c r="J71" s="75" t="s">
        <v>18</v>
      </c>
      <c r="K71" s="72"/>
      <c r="L71" s="72"/>
      <c r="M71" s="72"/>
      <c r="N71" s="72"/>
    </row>
    <row r="72" spans="1:14" outlineLevel="1">
      <c r="A72" s="56"/>
      <c r="B72" s="57" t="s">
        <v>102</v>
      </c>
      <c r="C72" s="71"/>
      <c r="D72" s="74" t="s">
        <v>221</v>
      </c>
      <c r="E72" s="72" t="s">
        <v>610</v>
      </c>
      <c r="F72" s="75" t="s">
        <v>242</v>
      </c>
      <c r="G72" s="75"/>
      <c r="H72" s="75"/>
      <c r="I72" s="139">
        <v>0</v>
      </c>
      <c r="J72" s="75" t="s">
        <v>18</v>
      </c>
      <c r="K72" s="72"/>
      <c r="L72" s="72"/>
      <c r="M72" s="72"/>
      <c r="N72" s="72"/>
    </row>
    <row r="73" spans="1:14" outlineLevel="1">
      <c r="A73" s="56"/>
      <c r="B73" s="57" t="s">
        <v>63</v>
      </c>
      <c r="C73" s="71"/>
      <c r="D73" s="74" t="s">
        <v>221</v>
      </c>
      <c r="E73" s="72" t="s">
        <v>272</v>
      </c>
      <c r="F73" s="75"/>
      <c r="G73" s="75"/>
      <c r="H73" s="75"/>
      <c r="I73" s="139">
        <v>0</v>
      </c>
      <c r="J73" s="75" t="s">
        <v>18</v>
      </c>
      <c r="K73" s="72"/>
      <c r="L73" s="72"/>
      <c r="M73" s="72"/>
      <c r="N73" s="72"/>
    </row>
    <row r="74" spans="1:14" outlineLevel="1">
      <c r="A74" s="56"/>
      <c r="B74" s="54" t="s">
        <v>103</v>
      </c>
      <c r="C74" s="71" t="s">
        <v>218</v>
      </c>
      <c r="D74" s="74" t="s">
        <v>228</v>
      </c>
      <c r="E74" s="72"/>
      <c r="F74" s="75"/>
      <c r="G74" s="75"/>
      <c r="H74" s="75"/>
      <c r="I74" s="139">
        <v>0</v>
      </c>
      <c r="J74" s="75" t="s">
        <v>24</v>
      </c>
      <c r="K74" s="146"/>
      <c r="L74" s="72"/>
      <c r="M74" s="72"/>
      <c r="N74" s="72"/>
    </row>
    <row r="75" spans="1:14" outlineLevel="1">
      <c r="A75" s="56"/>
      <c r="B75" s="57" t="s">
        <v>106</v>
      </c>
      <c r="C75" s="71"/>
      <c r="D75" s="74"/>
      <c r="E75" s="72" t="s">
        <v>218</v>
      </c>
      <c r="F75" s="75"/>
      <c r="G75" s="75"/>
      <c r="H75" s="75"/>
      <c r="I75" s="139">
        <v>0</v>
      </c>
      <c r="J75" s="75" t="s">
        <v>18</v>
      </c>
      <c r="K75" s="72"/>
      <c r="L75" s="72"/>
      <c r="M75" s="72"/>
      <c r="N75" s="72"/>
    </row>
    <row r="76" spans="1:14" outlineLevel="1">
      <c r="A76" s="56"/>
      <c r="B76" s="57" t="s">
        <v>102</v>
      </c>
      <c r="C76" s="71"/>
      <c r="D76" s="74"/>
      <c r="E76" s="72" t="s">
        <v>218</v>
      </c>
      <c r="F76" s="75"/>
      <c r="G76" s="75"/>
      <c r="H76" s="75"/>
      <c r="I76" s="139">
        <v>0</v>
      </c>
      <c r="J76" s="75" t="s">
        <v>18</v>
      </c>
      <c r="K76" s="72"/>
      <c r="L76" s="72"/>
      <c r="M76" s="72"/>
      <c r="N76" s="72"/>
    </row>
    <row r="77" spans="1:14" outlineLevel="1">
      <c r="A77" s="56"/>
      <c r="B77" s="57" t="s">
        <v>63</v>
      </c>
      <c r="C77" s="71"/>
      <c r="D77" s="74"/>
      <c r="E77" s="72" t="s">
        <v>218</v>
      </c>
      <c r="F77" s="75"/>
      <c r="G77" s="75"/>
      <c r="H77" s="75"/>
      <c r="I77" s="139">
        <v>0</v>
      </c>
      <c r="J77" s="75" t="s">
        <v>18</v>
      </c>
      <c r="K77" s="72"/>
      <c r="L77" s="72"/>
      <c r="M77" s="72"/>
      <c r="N77" s="72"/>
    </row>
    <row r="78" spans="1:14" outlineLevel="1">
      <c r="A78" s="56"/>
      <c r="B78" s="54" t="s">
        <v>107</v>
      </c>
      <c r="C78" s="71" t="s">
        <v>326</v>
      </c>
      <c r="D78" s="74" t="s">
        <v>221</v>
      </c>
      <c r="E78" s="72" t="s">
        <v>611</v>
      </c>
      <c r="F78" s="75"/>
      <c r="G78" s="75" t="s">
        <v>275</v>
      </c>
      <c r="H78" s="75" t="s">
        <v>125</v>
      </c>
      <c r="I78" s="139">
        <v>0</v>
      </c>
      <c r="J78" s="75" t="s">
        <v>24</v>
      </c>
      <c r="K78" s="72" t="s">
        <v>612</v>
      </c>
      <c r="L78" s="72"/>
      <c r="M78" s="72"/>
      <c r="N78" s="72" t="s">
        <v>49</v>
      </c>
    </row>
    <row r="79" spans="1:14" outlineLevel="1">
      <c r="A79" s="56"/>
      <c r="B79" s="57" t="s">
        <v>26</v>
      </c>
      <c r="C79" s="71"/>
      <c r="D79" s="74" t="s">
        <v>221</v>
      </c>
      <c r="E79" s="72"/>
      <c r="F79" s="75"/>
      <c r="G79" s="75"/>
      <c r="H79" s="75"/>
      <c r="I79" s="139">
        <v>0</v>
      </c>
      <c r="J79" s="75" t="s">
        <v>18</v>
      </c>
      <c r="K79" s="72"/>
      <c r="L79" s="72"/>
      <c r="M79" s="72"/>
      <c r="N79" s="72"/>
    </row>
    <row r="80" spans="1:14" outlineLevel="1">
      <c r="A80" s="56"/>
      <c r="B80" s="57" t="s">
        <v>63</v>
      </c>
      <c r="C80" s="71"/>
      <c r="D80" s="74" t="s">
        <v>221</v>
      </c>
      <c r="E80" s="72"/>
      <c r="F80" s="75"/>
      <c r="G80" s="75"/>
      <c r="H80" s="75"/>
      <c r="I80" s="139">
        <v>0</v>
      </c>
      <c r="J80" s="75" t="s">
        <v>18</v>
      </c>
      <c r="K80" s="72"/>
      <c r="L80" s="72"/>
      <c r="M80" s="72"/>
      <c r="N80" s="72"/>
    </row>
    <row r="81" spans="1:14" outlineLevel="1">
      <c r="A81" s="56"/>
      <c r="B81" s="54" t="s">
        <v>109</v>
      </c>
      <c r="C81" s="71" t="s">
        <v>218</v>
      </c>
      <c r="D81" s="74" t="s">
        <v>221</v>
      </c>
      <c r="E81" s="72" t="s">
        <v>329</v>
      </c>
      <c r="F81" s="75"/>
      <c r="G81" s="75" t="s">
        <v>276</v>
      </c>
      <c r="H81" s="75"/>
      <c r="I81" s="139">
        <v>0</v>
      </c>
      <c r="J81" s="75" t="s">
        <v>24</v>
      </c>
      <c r="K81" s="72" t="s">
        <v>110</v>
      </c>
      <c r="L81" s="72" t="s">
        <v>613</v>
      </c>
      <c r="M81" s="72"/>
      <c r="N81" s="72"/>
    </row>
    <row r="82" spans="1:14" outlineLevel="1">
      <c r="A82" s="56"/>
      <c r="B82" s="57" t="s">
        <v>26</v>
      </c>
      <c r="C82" s="71" t="s">
        <v>218</v>
      </c>
      <c r="D82" s="74"/>
      <c r="E82" s="72"/>
      <c r="F82" s="75"/>
      <c r="G82" s="75"/>
      <c r="H82" s="75"/>
      <c r="I82" s="139">
        <v>0</v>
      </c>
      <c r="J82" s="75" t="s">
        <v>18</v>
      </c>
      <c r="K82" s="72"/>
      <c r="L82" s="72"/>
      <c r="M82" s="72"/>
      <c r="N82" s="72"/>
    </row>
    <row r="83" spans="1:14" outlineLevel="1">
      <c r="A83" s="56"/>
      <c r="B83" s="57" t="s">
        <v>63</v>
      </c>
      <c r="C83" s="71" t="s">
        <v>218</v>
      </c>
      <c r="D83" s="74"/>
      <c r="E83" s="72"/>
      <c r="F83" s="75"/>
      <c r="G83" s="75"/>
      <c r="H83" s="75"/>
      <c r="I83" s="139">
        <v>0</v>
      </c>
      <c r="J83" s="75" t="s">
        <v>18</v>
      </c>
      <c r="K83" s="72"/>
      <c r="L83" s="72"/>
      <c r="M83" s="72"/>
      <c r="N83" s="72"/>
    </row>
    <row r="84" spans="1:14" ht="63.5" outlineLevel="1">
      <c r="A84" s="56"/>
      <c r="B84" s="54" t="s">
        <v>111</v>
      </c>
      <c r="C84" s="71" t="s">
        <v>385</v>
      </c>
      <c r="D84" s="74" t="s">
        <v>221</v>
      </c>
      <c r="E84" s="72" t="s">
        <v>277</v>
      </c>
      <c r="F84" s="75"/>
      <c r="G84" s="75" t="s">
        <v>234</v>
      </c>
      <c r="H84" s="75">
        <v>2</v>
      </c>
      <c r="I84" s="139">
        <v>0</v>
      </c>
      <c r="J84" s="75" t="s">
        <v>24</v>
      </c>
      <c r="K84" s="72" t="s">
        <v>614</v>
      </c>
      <c r="L84" s="72" t="s">
        <v>615</v>
      </c>
      <c r="M84" s="72"/>
      <c r="N84" s="72"/>
    </row>
    <row r="85" spans="1:14" outlineLevel="1">
      <c r="A85" s="56"/>
      <c r="B85" s="57" t="s">
        <v>113</v>
      </c>
      <c r="C85" s="71"/>
      <c r="D85" s="74" t="s">
        <v>221</v>
      </c>
      <c r="E85" s="72"/>
      <c r="F85" s="75"/>
      <c r="G85" s="75"/>
      <c r="H85" s="75"/>
      <c r="I85" s="139">
        <v>0</v>
      </c>
      <c r="J85" s="75" t="s">
        <v>18</v>
      </c>
      <c r="K85" s="72"/>
      <c r="L85" s="72"/>
      <c r="M85" s="72"/>
      <c r="N85" s="72"/>
    </row>
    <row r="86" spans="1:14" outlineLevel="1">
      <c r="A86" s="56"/>
      <c r="B86" s="57" t="s">
        <v>114</v>
      </c>
      <c r="C86" s="71"/>
      <c r="D86" s="74" t="s">
        <v>221</v>
      </c>
      <c r="E86" s="72"/>
      <c r="F86" s="75"/>
      <c r="G86" s="75"/>
      <c r="H86" s="75"/>
      <c r="I86" s="139">
        <v>0</v>
      </c>
      <c r="J86" s="75" t="s">
        <v>18</v>
      </c>
      <c r="K86" s="72"/>
      <c r="L86" s="72"/>
      <c r="M86" s="72"/>
      <c r="N86" s="72"/>
    </row>
    <row r="87" spans="1:14" outlineLevel="1">
      <c r="A87" s="56"/>
      <c r="B87" s="57" t="s">
        <v>115</v>
      </c>
      <c r="C87" s="71"/>
      <c r="D87" s="74" t="s">
        <v>125</v>
      </c>
      <c r="E87" s="72"/>
      <c r="F87" s="75"/>
      <c r="G87" s="75"/>
      <c r="H87" s="75"/>
      <c r="I87" s="139">
        <v>0</v>
      </c>
      <c r="J87" s="75" t="s">
        <v>18</v>
      </c>
      <c r="K87" s="72"/>
      <c r="L87" s="72"/>
      <c r="M87" s="72"/>
      <c r="N87" s="72"/>
    </row>
    <row r="88" spans="1:14" ht="51" outlineLevel="1">
      <c r="A88" s="56"/>
      <c r="B88" s="54" t="s">
        <v>116</v>
      </c>
      <c r="C88" s="71" t="s">
        <v>440</v>
      </c>
      <c r="D88" s="74" t="s">
        <v>221</v>
      </c>
      <c r="E88" s="72" t="s">
        <v>212</v>
      </c>
      <c r="F88" s="75">
        <v>30</v>
      </c>
      <c r="G88" s="75" t="s">
        <v>234</v>
      </c>
      <c r="H88" s="75">
        <v>1</v>
      </c>
      <c r="I88" s="139">
        <v>0</v>
      </c>
      <c r="J88" s="75" t="s">
        <v>24</v>
      </c>
      <c r="K88" s="146" t="s">
        <v>279</v>
      </c>
      <c r="L88" s="72"/>
      <c r="M88" s="72"/>
      <c r="N88" s="72"/>
    </row>
    <row r="89" spans="1:14" outlineLevel="1">
      <c r="A89" s="56"/>
      <c r="B89" s="57" t="s">
        <v>26</v>
      </c>
      <c r="C89" s="71"/>
      <c r="D89" s="74" t="s">
        <v>221</v>
      </c>
      <c r="E89" s="72"/>
      <c r="F89" s="75"/>
      <c r="G89" s="75"/>
      <c r="H89" s="75"/>
      <c r="I89" s="139">
        <v>0</v>
      </c>
      <c r="J89" s="75" t="s">
        <v>18</v>
      </c>
      <c r="K89" s="146"/>
      <c r="L89" s="72"/>
      <c r="M89" s="72"/>
      <c r="N89" s="72"/>
    </row>
    <row r="90" spans="1:14" outlineLevel="1">
      <c r="A90" s="56"/>
      <c r="B90" s="57" t="s">
        <v>115</v>
      </c>
      <c r="C90" s="71"/>
      <c r="D90" s="74"/>
      <c r="E90" s="72"/>
      <c r="F90" s="75"/>
      <c r="G90" s="75"/>
      <c r="H90" s="75"/>
      <c r="I90" s="139">
        <v>0</v>
      </c>
      <c r="J90" s="75" t="s">
        <v>18</v>
      </c>
      <c r="K90" s="146"/>
      <c r="L90" s="72"/>
      <c r="M90" s="72"/>
      <c r="N90" s="72"/>
    </row>
    <row r="91" spans="1:14">
      <c r="A91" s="56"/>
      <c r="B91" s="55" t="s">
        <v>118</v>
      </c>
      <c r="C91" s="141"/>
      <c r="D91" s="160"/>
      <c r="E91" s="143"/>
      <c r="F91" s="142"/>
      <c r="G91" s="142"/>
      <c r="H91" s="142"/>
      <c r="I91" s="67">
        <f>SUM(I92:I102)</f>
        <v>0</v>
      </c>
      <c r="J91" s="142"/>
      <c r="K91" s="143"/>
      <c r="L91" s="143"/>
      <c r="M91" s="143"/>
      <c r="N91" s="143"/>
    </row>
    <row r="92" spans="1:14" ht="38.5" outlineLevel="1">
      <c r="A92" s="56"/>
      <c r="B92" s="54" t="s">
        <v>119</v>
      </c>
      <c r="C92" s="71" t="s">
        <v>616</v>
      </c>
      <c r="D92" s="74" t="s">
        <v>221</v>
      </c>
      <c r="E92" s="72" t="s">
        <v>617</v>
      </c>
      <c r="F92" s="75"/>
      <c r="G92" s="75"/>
      <c r="H92" s="75"/>
      <c r="I92" s="139">
        <v>0</v>
      </c>
      <c r="J92" s="75" t="s">
        <v>24</v>
      </c>
      <c r="K92" s="72" t="s">
        <v>618</v>
      </c>
      <c r="L92" s="72"/>
      <c r="M92" s="72"/>
      <c r="N92" s="72" t="s">
        <v>121</v>
      </c>
    </row>
    <row r="93" spans="1:14" outlineLevel="1">
      <c r="A93" s="56"/>
      <c r="B93" s="57" t="s">
        <v>26</v>
      </c>
      <c r="C93" s="71"/>
      <c r="D93" s="74"/>
      <c r="E93" s="72"/>
      <c r="F93" s="75"/>
      <c r="G93" s="75"/>
      <c r="H93" s="75"/>
      <c r="I93" s="139">
        <v>0</v>
      </c>
      <c r="J93" s="75" t="s">
        <v>18</v>
      </c>
      <c r="K93" s="72"/>
      <c r="L93" s="72"/>
      <c r="M93" s="72"/>
      <c r="N93" s="72"/>
    </row>
    <row r="94" spans="1:14" ht="38.5" outlineLevel="1">
      <c r="A94" s="56"/>
      <c r="B94" s="54" t="s">
        <v>122</v>
      </c>
      <c r="C94" s="71" t="s">
        <v>388</v>
      </c>
      <c r="D94" s="74" t="s">
        <v>221</v>
      </c>
      <c r="E94" s="72" t="s">
        <v>389</v>
      </c>
      <c r="F94" s="75"/>
      <c r="G94" s="75" t="s">
        <v>242</v>
      </c>
      <c r="H94" s="75">
        <v>1</v>
      </c>
      <c r="I94" s="140" t="s">
        <v>32</v>
      </c>
      <c r="J94" s="75" t="s">
        <v>24</v>
      </c>
      <c r="K94" s="72" t="s">
        <v>619</v>
      </c>
      <c r="L94" s="72" t="s">
        <v>446</v>
      </c>
      <c r="M94" s="72"/>
      <c r="N94" s="72" t="s">
        <v>125</v>
      </c>
    </row>
    <row r="95" spans="1:14" outlineLevel="1">
      <c r="A95" s="56"/>
      <c r="B95" s="57" t="s">
        <v>126</v>
      </c>
      <c r="C95" s="71"/>
      <c r="D95" s="74"/>
      <c r="E95" s="72"/>
      <c r="F95" s="75"/>
      <c r="G95" s="75"/>
      <c r="H95" s="75"/>
      <c r="I95" s="140"/>
      <c r="J95" s="75" t="s">
        <v>18</v>
      </c>
      <c r="K95" s="72"/>
      <c r="L95" s="72"/>
      <c r="M95" s="72"/>
      <c r="N95" s="72"/>
    </row>
    <row r="96" spans="1:14" ht="26" outlineLevel="1">
      <c r="A96" s="56"/>
      <c r="B96" s="54" t="s">
        <v>127</v>
      </c>
      <c r="C96" s="71" t="s">
        <v>620</v>
      </c>
      <c r="D96" s="74" t="s">
        <v>221</v>
      </c>
      <c r="E96" s="72" t="s">
        <v>621</v>
      </c>
      <c r="F96" s="75"/>
      <c r="G96" s="75" t="s">
        <v>234</v>
      </c>
      <c r="H96" s="75">
        <v>1</v>
      </c>
      <c r="I96" s="140" t="s">
        <v>32</v>
      </c>
      <c r="J96" s="75" t="s">
        <v>24</v>
      </c>
      <c r="K96" s="72" t="s">
        <v>622</v>
      </c>
      <c r="L96" s="72"/>
      <c r="M96" s="72"/>
      <c r="N96" s="72"/>
    </row>
    <row r="97" spans="1:14" outlineLevel="1">
      <c r="A97" s="56"/>
      <c r="B97" s="57" t="s">
        <v>129</v>
      </c>
      <c r="C97" s="71"/>
      <c r="D97" s="74" t="s">
        <v>228</v>
      </c>
      <c r="E97" s="72"/>
      <c r="F97" s="75"/>
      <c r="G97" s="75"/>
      <c r="H97" s="75"/>
      <c r="I97" s="140" t="s">
        <v>32</v>
      </c>
      <c r="J97" s="75" t="s">
        <v>18</v>
      </c>
      <c r="K97" s="72"/>
      <c r="L97" s="72"/>
      <c r="M97" s="72"/>
      <c r="N97" s="72"/>
    </row>
    <row r="98" spans="1:14" outlineLevel="1">
      <c r="A98" s="56"/>
      <c r="B98" s="54" t="s">
        <v>130</v>
      </c>
      <c r="C98" s="71" t="s">
        <v>395</v>
      </c>
      <c r="D98" s="74" t="s">
        <v>228</v>
      </c>
      <c r="E98" s="72"/>
      <c r="F98" s="75" t="s">
        <v>242</v>
      </c>
      <c r="G98" s="75" t="s">
        <v>242</v>
      </c>
      <c r="H98" s="75"/>
      <c r="I98" s="139">
        <v>0</v>
      </c>
      <c r="J98" s="75" t="s">
        <v>24</v>
      </c>
      <c r="K98" s="72"/>
      <c r="L98" s="72"/>
      <c r="M98" s="72"/>
      <c r="N98" s="72"/>
    </row>
    <row r="99" spans="1:14" outlineLevel="1">
      <c r="A99" s="56"/>
      <c r="B99" s="57" t="s">
        <v>26</v>
      </c>
      <c r="C99" s="71"/>
      <c r="D99" s="74"/>
      <c r="E99" s="72"/>
      <c r="F99" s="75"/>
      <c r="G99" s="75"/>
      <c r="H99" s="75"/>
      <c r="I99" s="139">
        <v>0</v>
      </c>
      <c r="J99" s="75" t="s">
        <v>18</v>
      </c>
      <c r="K99" s="72"/>
      <c r="L99" s="72"/>
      <c r="M99" s="72"/>
      <c r="N99" s="72"/>
    </row>
    <row r="100" spans="1:14" outlineLevel="1">
      <c r="A100" s="56"/>
      <c r="B100" s="57" t="s">
        <v>63</v>
      </c>
      <c r="C100" s="71"/>
      <c r="D100" s="74"/>
      <c r="E100" s="72"/>
      <c r="F100" s="75"/>
      <c r="G100" s="75"/>
      <c r="H100" s="75"/>
      <c r="I100" s="139">
        <v>0</v>
      </c>
      <c r="J100" s="75" t="s">
        <v>18</v>
      </c>
      <c r="K100" s="72"/>
      <c r="L100" s="72"/>
      <c r="M100" s="72"/>
      <c r="N100" s="72"/>
    </row>
    <row r="101" spans="1:14" outlineLevel="1">
      <c r="A101" s="56"/>
      <c r="B101" s="54" t="s">
        <v>131</v>
      </c>
      <c r="C101" s="71" t="s">
        <v>218</v>
      </c>
      <c r="D101" s="74"/>
      <c r="E101" s="72"/>
      <c r="F101" s="75"/>
      <c r="G101" s="75"/>
      <c r="H101" s="75"/>
      <c r="I101" s="139">
        <v>0</v>
      </c>
      <c r="J101" s="75"/>
      <c r="K101" s="72"/>
      <c r="L101" s="72"/>
      <c r="M101" s="72"/>
      <c r="N101" s="72"/>
    </row>
    <row r="102" spans="1:14" outlineLevel="1">
      <c r="A102" s="56"/>
      <c r="B102" s="57" t="s">
        <v>132</v>
      </c>
      <c r="C102" s="71" t="s">
        <v>218</v>
      </c>
      <c r="D102" s="74"/>
      <c r="E102" s="72"/>
      <c r="F102" s="75"/>
      <c r="G102" s="75"/>
      <c r="H102" s="75"/>
      <c r="I102" s="139">
        <v>0</v>
      </c>
      <c r="J102" s="75"/>
      <c r="K102" s="72"/>
      <c r="L102" s="72"/>
      <c r="M102" s="72"/>
      <c r="N102" s="72"/>
    </row>
    <row r="103" spans="1:14" outlineLevel="1">
      <c r="A103" s="56"/>
      <c r="B103" s="138" t="s">
        <v>133</v>
      </c>
      <c r="C103" s="141"/>
      <c r="D103" s="160"/>
      <c r="E103" s="143"/>
      <c r="F103" s="142"/>
      <c r="G103" s="142"/>
      <c r="H103" s="142"/>
      <c r="I103" s="67">
        <f>SUM(I104:I105)</f>
        <v>0</v>
      </c>
      <c r="J103" s="142"/>
      <c r="K103" s="143"/>
      <c r="L103" s="143"/>
      <c r="M103" s="143"/>
      <c r="N103" s="143"/>
    </row>
    <row r="104" spans="1:14" outlineLevel="1">
      <c r="A104" s="56"/>
      <c r="B104" s="54" t="s">
        <v>134</v>
      </c>
      <c r="C104" s="71" t="s">
        <v>218</v>
      </c>
      <c r="D104" s="74" t="s">
        <v>221</v>
      </c>
      <c r="E104" s="72" t="s">
        <v>548</v>
      </c>
      <c r="F104" s="75"/>
      <c r="G104" s="75"/>
      <c r="H104" s="75"/>
      <c r="I104" s="140" t="s">
        <v>32</v>
      </c>
      <c r="J104" s="75"/>
      <c r="K104" s="72"/>
      <c r="L104" s="72"/>
      <c r="M104" s="72"/>
      <c r="N104" s="72"/>
    </row>
    <row r="105" spans="1:14" outlineLevel="1">
      <c r="A105" s="56"/>
      <c r="B105" s="57" t="s">
        <v>136</v>
      </c>
      <c r="C105" s="71" t="s">
        <v>623</v>
      </c>
      <c r="D105" s="74" t="s">
        <v>228</v>
      </c>
      <c r="E105" s="146" t="s">
        <v>624</v>
      </c>
      <c r="F105" s="75"/>
      <c r="G105" s="75"/>
      <c r="H105" s="75"/>
      <c r="I105" s="140" t="s">
        <v>137</v>
      </c>
      <c r="J105" s="75"/>
      <c r="K105" s="72" t="s">
        <v>625</v>
      </c>
      <c r="L105" s="146"/>
      <c r="M105" s="72"/>
      <c r="N105" s="72"/>
    </row>
    <row r="106" spans="1:14">
      <c r="A106" s="56"/>
      <c r="B106" s="138" t="s">
        <v>139</v>
      </c>
      <c r="C106" s="141"/>
      <c r="D106" s="160"/>
      <c r="E106" s="143"/>
      <c r="F106" s="142"/>
      <c r="G106" s="142"/>
      <c r="H106" s="142"/>
      <c r="I106" s="67">
        <f>-SUM(I108)</f>
        <v>0</v>
      </c>
      <c r="J106" s="142"/>
      <c r="K106" s="143"/>
      <c r="L106" s="143"/>
      <c r="M106" s="143"/>
      <c r="N106" s="143"/>
    </row>
    <row r="107" spans="1:14" ht="26" outlineLevel="1">
      <c r="A107" s="56"/>
      <c r="B107" s="54" t="s">
        <v>140</v>
      </c>
      <c r="C107" s="71" t="s">
        <v>626</v>
      </c>
      <c r="D107" s="74" t="s">
        <v>125</v>
      </c>
      <c r="E107" s="72" t="s">
        <v>627</v>
      </c>
      <c r="F107" s="75"/>
      <c r="G107" s="75"/>
      <c r="H107" s="75"/>
      <c r="I107" s="139">
        <v>0</v>
      </c>
      <c r="J107" s="75"/>
      <c r="K107" s="150" t="s">
        <v>457</v>
      </c>
      <c r="L107" s="146" t="s">
        <v>141</v>
      </c>
      <c r="M107" s="72"/>
      <c r="N107" s="72"/>
    </row>
    <row r="108" spans="1:14" ht="38.5" outlineLevel="1">
      <c r="A108" s="56"/>
      <c r="B108" s="54" t="s">
        <v>140</v>
      </c>
      <c r="C108" s="71" t="s">
        <v>628</v>
      </c>
      <c r="D108" s="74" t="s">
        <v>125</v>
      </c>
      <c r="E108" s="72" t="s">
        <v>629</v>
      </c>
      <c r="F108" s="75"/>
      <c r="G108" s="75"/>
      <c r="H108" s="75"/>
      <c r="I108" s="139">
        <v>0</v>
      </c>
      <c r="J108" s="75"/>
      <c r="K108" s="150" t="s">
        <v>457</v>
      </c>
      <c r="L108" s="146" t="s">
        <v>141</v>
      </c>
      <c r="M108" s="72"/>
      <c r="N108" s="72"/>
    </row>
    <row r="109" spans="1:14" ht="26" outlineLevel="1">
      <c r="A109" s="56"/>
      <c r="B109" s="54" t="s">
        <v>140</v>
      </c>
      <c r="C109" s="71" t="s">
        <v>630</v>
      </c>
      <c r="D109" s="74" t="s">
        <v>125</v>
      </c>
      <c r="E109" s="72" t="s">
        <v>631</v>
      </c>
      <c r="F109" s="75"/>
      <c r="G109" s="75"/>
      <c r="H109" s="75"/>
      <c r="I109" s="139">
        <v>0</v>
      </c>
      <c r="J109" s="75"/>
      <c r="K109" s="150" t="s">
        <v>632</v>
      </c>
      <c r="L109" s="146" t="s">
        <v>141</v>
      </c>
      <c r="M109" s="72"/>
      <c r="N109" s="72"/>
    </row>
    <row r="110" spans="1:14" ht="26" outlineLevel="1">
      <c r="A110" s="56"/>
      <c r="B110" s="54" t="s">
        <v>140</v>
      </c>
      <c r="C110" s="71" t="s">
        <v>633</v>
      </c>
      <c r="D110" s="74" t="s">
        <v>125</v>
      </c>
      <c r="E110" s="72" t="s">
        <v>634</v>
      </c>
      <c r="F110" s="75"/>
      <c r="G110" s="75"/>
      <c r="H110" s="75"/>
      <c r="I110" s="139">
        <v>0</v>
      </c>
      <c r="J110" s="75"/>
      <c r="K110" s="150"/>
      <c r="L110" s="146" t="s">
        <v>141</v>
      </c>
      <c r="M110" s="72"/>
      <c r="N110" s="154"/>
    </row>
    <row r="111" spans="1:14" ht="15" thickBot="1">
      <c r="A111" s="1"/>
      <c r="B111" s="151"/>
      <c r="C111" s="152"/>
      <c r="D111" s="153"/>
      <c r="E111" s="154"/>
      <c r="F111" s="155"/>
      <c r="G111" s="155"/>
      <c r="H111" s="155"/>
      <c r="I111" s="155"/>
      <c r="J111" s="155"/>
      <c r="K111" s="154"/>
      <c r="L111" s="154"/>
      <c r="M111" s="154"/>
      <c r="N111" s="154"/>
    </row>
    <row r="112" spans="1:14" ht="15" thickBot="1">
      <c r="A112" s="1"/>
      <c r="B112" s="66"/>
      <c r="C112" s="152"/>
      <c r="D112" s="153"/>
      <c r="E112" s="154"/>
      <c r="F112" s="155"/>
      <c r="G112" s="4" t="s">
        <v>142</v>
      </c>
      <c r="H112" s="5"/>
      <c r="I112" s="6">
        <f>SUM(I20+I29+I47+I69+I91+I103+I106)</f>
        <v>0</v>
      </c>
      <c r="J112" s="155"/>
      <c r="K112" s="154"/>
      <c r="L112" s="154"/>
      <c r="M112" s="154"/>
      <c r="N112" s="154"/>
    </row>
    <row r="113" spans="1:14">
      <c r="A113" s="1"/>
      <c r="B113" s="66"/>
      <c r="C113" s="152"/>
      <c r="D113" s="153"/>
      <c r="E113" s="154"/>
      <c r="F113" s="155"/>
      <c r="G113" s="155"/>
      <c r="H113" s="155"/>
      <c r="I113" s="155"/>
      <c r="J113" s="155"/>
      <c r="K113" s="154"/>
      <c r="L113" s="154"/>
      <c r="M113" s="154"/>
      <c r="N113" s="154"/>
    </row>
    <row r="114" spans="1:14">
      <c r="A114" s="1"/>
      <c r="B114" s="66"/>
      <c r="C114" s="152"/>
      <c r="D114" s="153"/>
      <c r="E114" s="154"/>
      <c r="F114" s="155"/>
      <c r="G114" s="155"/>
      <c r="H114" s="155"/>
      <c r="I114" s="155"/>
      <c r="J114" s="155"/>
      <c r="K114" s="154"/>
      <c r="L114" s="154"/>
      <c r="M114" s="154"/>
      <c r="N114" s="154"/>
    </row>
    <row r="115" spans="1:14">
      <c r="A115" s="1"/>
      <c r="C115" s="152"/>
      <c r="D115" s="153"/>
      <c r="E115" s="154"/>
      <c r="F115" s="155"/>
      <c r="G115" s="155"/>
      <c r="H115" s="155"/>
      <c r="I115" s="155"/>
      <c r="J115" s="155"/>
      <c r="K115" s="154"/>
      <c r="L115" s="154"/>
      <c r="M115" s="154"/>
      <c r="N115" s="154"/>
    </row>
    <row r="116" spans="1:14">
      <c r="A116" s="1"/>
      <c r="B116" s="151"/>
      <c r="C116" s="152"/>
      <c r="D116" s="153"/>
      <c r="E116" s="154"/>
      <c r="F116" s="155"/>
      <c r="G116" s="155"/>
      <c r="H116" s="155"/>
      <c r="I116" s="155"/>
      <c r="J116" s="155"/>
      <c r="K116" s="154"/>
      <c r="L116" s="154"/>
      <c r="M116" s="154"/>
      <c r="N116" s="154"/>
    </row>
    <row r="117" spans="1:14">
      <c r="A117" s="1"/>
      <c r="B117" s="151"/>
      <c r="C117" s="152"/>
      <c r="D117" s="153"/>
      <c r="E117" s="154"/>
      <c r="F117" s="155"/>
      <c r="G117" s="155"/>
      <c r="H117" s="155"/>
      <c r="I117" s="155"/>
      <c r="J117" s="155"/>
      <c r="K117" s="154"/>
      <c r="L117" s="154"/>
      <c r="M117" s="154"/>
      <c r="N117" s="154"/>
    </row>
    <row r="118" spans="1:14">
      <c r="A118" s="1"/>
      <c r="B118" s="151"/>
      <c r="C118" s="152"/>
      <c r="D118" s="153"/>
      <c r="E118" s="154"/>
      <c r="F118" s="155"/>
      <c r="G118" s="155"/>
      <c r="H118" s="155"/>
      <c r="I118" s="155"/>
      <c r="J118" s="155"/>
      <c r="K118" s="154"/>
      <c r="L118" s="154"/>
      <c r="M118" s="154"/>
      <c r="N118" s="154"/>
    </row>
    <row r="119" spans="1:14">
      <c r="A119" s="1"/>
      <c r="B119" s="151"/>
      <c r="C119" s="152"/>
      <c r="D119" s="153"/>
      <c r="E119" s="154"/>
      <c r="F119" s="155"/>
      <c r="G119" s="155"/>
      <c r="H119" s="155"/>
      <c r="I119" s="155"/>
      <c r="J119" s="155"/>
      <c r="K119" s="154"/>
      <c r="L119" s="154"/>
      <c r="M119" s="154"/>
      <c r="N119" s="154"/>
    </row>
    <row r="120" spans="1:14">
      <c r="A120" s="1"/>
      <c r="B120" s="151"/>
      <c r="C120" s="152"/>
      <c r="D120" s="153"/>
      <c r="E120" s="154"/>
      <c r="F120" s="155"/>
      <c r="G120" s="155"/>
      <c r="H120" s="155"/>
      <c r="I120" s="155"/>
      <c r="J120" s="155"/>
      <c r="K120" s="154"/>
      <c r="L120" s="154"/>
      <c r="M120" s="154"/>
      <c r="N120" s="154"/>
    </row>
    <row r="121" spans="1:14">
      <c r="A121" s="1"/>
      <c r="B121" s="151"/>
      <c r="C121" s="152"/>
      <c r="D121" s="153"/>
      <c r="E121" s="154"/>
      <c r="F121" s="155"/>
      <c r="G121" s="155"/>
      <c r="H121" s="155"/>
      <c r="I121" s="155"/>
      <c r="J121" s="155"/>
      <c r="K121" s="154"/>
      <c r="L121" s="154"/>
      <c r="M121" s="154"/>
      <c r="N121" s="154"/>
    </row>
    <row r="122" spans="1:14">
      <c r="A122" s="1"/>
      <c r="B122" s="151"/>
      <c r="C122" s="152"/>
      <c r="D122" s="153"/>
      <c r="E122" s="154"/>
      <c r="F122" s="155"/>
      <c r="G122" s="155"/>
      <c r="H122" s="155"/>
      <c r="I122" s="155"/>
      <c r="J122" s="155"/>
      <c r="K122" s="154"/>
      <c r="L122" s="154"/>
      <c r="M122" s="154"/>
      <c r="N122" s="154"/>
    </row>
    <row r="123" spans="1:14">
      <c r="A123" s="1"/>
      <c r="B123" s="151"/>
      <c r="C123" s="152"/>
      <c r="D123" s="153"/>
      <c r="E123" s="154"/>
      <c r="F123" s="155"/>
      <c r="G123" s="155"/>
      <c r="H123" s="155"/>
      <c r="I123" s="155"/>
      <c r="J123" s="155"/>
      <c r="K123" s="154"/>
      <c r="L123" s="154"/>
      <c r="M123" s="154"/>
      <c r="N123" s="154"/>
    </row>
    <row r="124" spans="1:14">
      <c r="A124" s="1"/>
      <c r="B124" s="151"/>
      <c r="C124" s="152"/>
      <c r="D124" s="153"/>
      <c r="E124" s="154"/>
      <c r="F124" s="155"/>
      <c r="G124" s="155"/>
      <c r="H124" s="155"/>
      <c r="I124" s="155"/>
      <c r="J124" s="155"/>
      <c r="K124" s="154"/>
      <c r="L124" s="154"/>
      <c r="M124" s="154"/>
      <c r="N124" s="154"/>
    </row>
    <row r="125" spans="1:14">
      <c r="A125" s="1"/>
      <c r="B125" s="151"/>
      <c r="C125" s="152"/>
      <c r="D125" s="153"/>
      <c r="E125" s="154"/>
      <c r="F125" s="155"/>
      <c r="G125" s="155"/>
      <c r="H125" s="155"/>
      <c r="I125" s="155"/>
      <c r="J125" s="155"/>
      <c r="K125" s="154"/>
      <c r="L125" s="154"/>
      <c r="M125" s="154"/>
      <c r="N125" s="154"/>
    </row>
    <row r="126" spans="1:14">
      <c r="A126" s="1"/>
      <c r="B126" s="151"/>
      <c r="C126" s="152"/>
      <c r="D126" s="153"/>
      <c r="E126" s="154"/>
      <c r="F126" s="155"/>
      <c r="G126" s="155"/>
      <c r="H126" s="155"/>
      <c r="I126" s="155"/>
      <c r="J126" s="155"/>
      <c r="K126" s="154"/>
      <c r="L126" s="154"/>
      <c r="M126" s="154"/>
      <c r="N126" s="154"/>
    </row>
    <row r="127" spans="1:14">
      <c r="A127" s="1"/>
      <c r="B127" s="151"/>
      <c r="C127" s="152"/>
      <c r="D127" s="153"/>
      <c r="E127" s="154"/>
      <c r="F127" s="155"/>
      <c r="G127" s="155"/>
      <c r="H127" s="155"/>
      <c r="I127" s="155"/>
      <c r="J127" s="155"/>
      <c r="K127" s="154"/>
      <c r="L127" s="154"/>
      <c r="M127" s="154"/>
      <c r="N127" s="154"/>
    </row>
    <row r="128" spans="1:14">
      <c r="A128" s="1"/>
      <c r="B128" s="151"/>
      <c r="C128" s="152"/>
      <c r="D128" s="153"/>
      <c r="E128" s="154"/>
      <c r="F128" s="155"/>
      <c r="G128" s="155"/>
      <c r="H128" s="155"/>
      <c r="I128" s="155"/>
      <c r="J128" s="155"/>
      <c r="K128" s="154"/>
      <c r="L128" s="154"/>
      <c r="M128" s="154"/>
      <c r="N128" s="154"/>
    </row>
    <row r="129" spans="1:14">
      <c r="A129" s="1"/>
      <c r="B129" s="151"/>
      <c r="C129" s="152"/>
      <c r="D129" s="153"/>
      <c r="E129" s="154"/>
      <c r="F129" s="155"/>
      <c r="G129" s="155"/>
      <c r="H129" s="155"/>
      <c r="I129" s="155"/>
      <c r="J129" s="155"/>
      <c r="K129" s="154"/>
      <c r="L129" s="154"/>
      <c r="M129" s="154"/>
      <c r="N129" s="154"/>
    </row>
    <row r="130" spans="1:14">
      <c r="A130" s="1"/>
      <c r="B130" s="151"/>
      <c r="C130" s="152"/>
      <c r="D130" s="153"/>
      <c r="E130" s="154"/>
      <c r="F130" s="155"/>
      <c r="G130" s="155"/>
      <c r="H130" s="155"/>
      <c r="I130" s="155"/>
      <c r="J130" s="155"/>
      <c r="K130" s="154"/>
      <c r="L130" s="154"/>
      <c r="M130" s="154"/>
      <c r="N130" s="154"/>
    </row>
    <row r="131" spans="1:14">
      <c r="A131" s="1"/>
      <c r="B131" s="151"/>
      <c r="C131" s="152"/>
      <c r="D131" s="153"/>
      <c r="E131" s="154"/>
      <c r="F131" s="155"/>
      <c r="G131" s="155"/>
      <c r="H131" s="155"/>
      <c r="I131" s="155"/>
      <c r="J131" s="155"/>
      <c r="K131" s="154"/>
      <c r="L131" s="154"/>
      <c r="M131" s="154"/>
      <c r="N131" s="154"/>
    </row>
    <row r="132" spans="1:14">
      <c r="A132" s="1"/>
      <c r="B132" s="151"/>
      <c r="C132" s="152"/>
      <c r="D132" s="153"/>
      <c r="E132" s="154"/>
      <c r="F132" s="155"/>
      <c r="G132" s="155"/>
      <c r="H132" s="155"/>
      <c r="I132" s="155"/>
      <c r="J132" s="155"/>
      <c r="K132" s="154"/>
      <c r="L132" s="154"/>
      <c r="M132" s="154"/>
      <c r="N132" s="154"/>
    </row>
    <row r="133" spans="1:14">
      <c r="A133" s="1"/>
      <c r="B133" s="151"/>
      <c r="C133" s="152"/>
      <c r="D133" s="153"/>
      <c r="E133" s="154"/>
      <c r="F133" s="155"/>
      <c r="G133" s="155"/>
      <c r="H133" s="155"/>
      <c r="I133" s="155"/>
      <c r="J133" s="155"/>
      <c r="K133" s="154"/>
      <c r="L133" s="154"/>
      <c r="M133" s="154"/>
      <c r="N133" s="154"/>
    </row>
    <row r="134" spans="1:14">
      <c r="A134" s="1"/>
      <c r="B134" s="151"/>
      <c r="C134" s="152"/>
      <c r="D134" s="153"/>
      <c r="E134" s="154"/>
      <c r="F134" s="155"/>
      <c r="G134" s="155"/>
      <c r="H134" s="155"/>
      <c r="I134" s="155"/>
      <c r="J134" s="155"/>
      <c r="K134" s="154"/>
      <c r="L134" s="154"/>
      <c r="M134" s="154"/>
      <c r="N134" s="154"/>
    </row>
    <row r="135" spans="1:14">
      <c r="A135" s="1"/>
      <c r="B135" s="151"/>
      <c r="C135" s="152"/>
      <c r="D135" s="153"/>
      <c r="E135" s="154"/>
      <c r="F135" s="155"/>
      <c r="G135" s="155"/>
      <c r="H135" s="155"/>
      <c r="I135" s="155"/>
      <c r="J135" s="155"/>
      <c r="K135" s="154"/>
      <c r="L135" s="154"/>
      <c r="M135" s="154"/>
      <c r="N135" s="154"/>
    </row>
    <row r="136" spans="1:14">
      <c r="A136" s="1"/>
      <c r="B136" s="151"/>
      <c r="C136" s="152"/>
      <c r="D136" s="153"/>
      <c r="E136" s="154"/>
      <c r="F136" s="155"/>
      <c r="G136" s="155"/>
      <c r="H136" s="155"/>
      <c r="I136" s="155"/>
      <c r="J136" s="155"/>
      <c r="K136" s="154"/>
      <c r="L136" s="154"/>
      <c r="M136" s="154"/>
      <c r="N136" s="154"/>
    </row>
    <row r="137" spans="1:14">
      <c r="A137" s="1"/>
      <c r="B137" s="151"/>
      <c r="C137" s="152"/>
      <c r="D137" s="153"/>
      <c r="E137" s="154"/>
      <c r="F137" s="155"/>
      <c r="G137" s="155"/>
      <c r="H137" s="155"/>
      <c r="I137" s="155"/>
      <c r="J137" s="155"/>
      <c r="K137" s="154"/>
      <c r="L137" s="154"/>
      <c r="M137" s="154"/>
      <c r="N137" s="154"/>
    </row>
    <row r="138" spans="1:14">
      <c r="A138" s="1"/>
      <c r="B138" s="151"/>
      <c r="C138" s="152"/>
      <c r="D138" s="153"/>
      <c r="E138" s="154"/>
      <c r="F138" s="155"/>
      <c r="G138" s="155"/>
      <c r="H138" s="155"/>
      <c r="I138" s="155"/>
      <c r="J138" s="155"/>
      <c r="K138" s="154"/>
      <c r="L138" s="154"/>
      <c r="M138" s="154"/>
      <c r="N138" s="154"/>
    </row>
    <row r="139" spans="1:14">
      <c r="A139" s="1"/>
      <c r="B139" s="151"/>
      <c r="C139" s="152"/>
      <c r="D139" s="153"/>
      <c r="E139" s="154"/>
      <c r="F139" s="155"/>
      <c r="G139" s="155"/>
      <c r="H139" s="155"/>
      <c r="I139" s="155"/>
      <c r="J139" s="155"/>
      <c r="K139" s="154"/>
      <c r="L139" s="154"/>
      <c r="M139" s="154"/>
      <c r="N139" s="154"/>
    </row>
    <row r="140" spans="1:14">
      <c r="A140" s="1"/>
      <c r="B140" s="151"/>
      <c r="C140" s="152"/>
      <c r="D140" s="153"/>
      <c r="E140" s="154"/>
      <c r="F140" s="155"/>
      <c r="G140" s="155"/>
      <c r="H140" s="155"/>
      <c r="I140" s="155"/>
      <c r="J140" s="155"/>
      <c r="K140" s="154"/>
      <c r="L140" s="154"/>
      <c r="M140" s="154"/>
    </row>
  </sheetData>
  <autoFilter ref="A3:M108" xr:uid="{00000000-0009-0000-0000-000002000000}"/>
  <dataValidations count="3">
    <dataValidation type="list" allowBlank="1" showInputMessage="1" showErrorMessage="1" sqref="D7:D11 D20:D25 D27:D110" xr:uid="{44851B3E-A5B4-42ED-B190-84DFA32C3A52}">
      <formula1>"Y,N,TBD"</formula1>
    </dataValidation>
    <dataValidation type="list" allowBlank="1" showInputMessage="1" showErrorMessage="1" sqref="G7:G11 G20:G23 G25:G110" xr:uid="{96C4B50B-40C3-42AF-BE65-09C8BB2B9288}">
      <formula1>"Ft' In"", Inches, NA, LF, SQ FT"</formula1>
    </dataValidation>
    <dataValidation type="list" allowBlank="1" showInputMessage="1" showErrorMessage="1" sqref="J1:J1048576" xr:uid="{D3052C1F-71BC-42A6-ADF6-9CB93F3FB09D}">
      <formula1>"Materials, Labor"</formula1>
    </dataValidation>
  </dataValidations>
  <pageMargins left="0.7" right="0.7" top="0.75" bottom="0.75" header="0.3" footer="0.3"/>
  <pageSetup scale="21" fitToHeight="0" orientation="portrait" horizontalDpi="4294967293"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74069F8E-EF52-4E71-B970-8D32317D7FD7}">
          <x14:formula1>
            <xm:f>'Upgrade Summary'!$G$30:$G$33</xm:f>
          </x14:formula1>
          <xm:sqref>E30</xm:sqref>
        </x14:dataValidation>
        <x14:dataValidation type="list" allowBlank="1" showInputMessage="1" showErrorMessage="1" xr:uid="{35C5BD51-223A-4800-B95E-41E847886EC5}">
          <x14:formula1>
            <xm:f>'Upgrade Summary'!$G$34:$G$35</xm:f>
          </x14:formula1>
          <xm:sqref>E35</xm:sqref>
        </x14:dataValidation>
        <x14:dataValidation type="list" allowBlank="1" showInputMessage="1" showErrorMessage="1" xr:uid="{B1C362E3-7B64-49BE-81F0-7C262AA585B6}">
          <x14:formula1>
            <xm:f>'Upgrade Summary'!$G$38:$J$38</xm:f>
          </x14:formula1>
          <xm:sqref>E38</xm:sqref>
        </x14:dataValidation>
        <x14:dataValidation type="list" allowBlank="1" showInputMessage="1" showErrorMessage="1" xr:uid="{A2E6382D-2AAC-49C6-982D-E6654658CCD7}">
          <x14:formula1>
            <xm:f>'Upgrade Summary'!$H$45:$K$45</xm:f>
          </x14:formula1>
          <xm:sqref>E44</xm:sqref>
        </x14:dataValidation>
        <x14:dataValidation type="list" allowBlank="1" showInputMessage="1" showErrorMessage="1" xr:uid="{BEBE4694-9C96-4BE0-962A-4CBDBC8D0A5D}">
          <x14:formula1>
            <xm:f>'Upgrade Summary'!$G$41:$J$41</xm:f>
          </x14:formula1>
          <xm:sqref>E41</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369BE-B22F-4E68-985D-BE97A33796F2}">
  <sheetPr>
    <outlinePr summaryBelow="0"/>
    <pageSetUpPr fitToPage="1"/>
  </sheetPr>
  <dimension ref="A1:N140"/>
  <sheetViews>
    <sheetView topLeftCell="A72" workbookViewId="0">
      <selection activeCell="F91" sqref="F91"/>
    </sheetView>
  </sheetViews>
  <sheetFormatPr defaultColWidth="9.1796875" defaultRowHeight="14.5" outlineLevelRow="1"/>
  <cols>
    <col min="1" max="1" width="14.26953125" style="166" customWidth="1"/>
    <col min="2" max="2" width="42.54296875" style="166" customWidth="1"/>
    <col min="3" max="3" width="19.7265625" style="166" customWidth="1"/>
    <col min="4" max="4" width="13.453125" style="166" customWidth="1"/>
    <col min="5" max="5" width="32.7265625" style="166" customWidth="1"/>
    <col min="6" max="6" width="16.26953125" style="166" customWidth="1"/>
    <col min="7" max="7" width="11.453125" style="166" customWidth="1"/>
    <col min="8" max="8" width="8" style="166" customWidth="1"/>
    <col min="9" max="9" width="15" style="166" hidden="1" customWidth="1"/>
    <col min="10" max="10" width="18.7265625" style="166" hidden="1" customWidth="1"/>
    <col min="11" max="11" width="50.1796875" style="166" customWidth="1"/>
    <col min="12" max="12" width="28" style="166" customWidth="1"/>
    <col min="13" max="13" width="29.81640625" style="166" customWidth="1"/>
    <col min="14" max="14" width="34" style="166" customWidth="1"/>
    <col min="15" max="16384" width="9.1796875" style="166"/>
  </cols>
  <sheetData>
    <row r="1" spans="1:14">
      <c r="B1" s="167" t="s">
        <v>215</v>
      </c>
      <c r="C1" s="166">
        <v>3037</v>
      </c>
    </row>
    <row r="2" spans="1:14" ht="30" customHeight="1">
      <c r="B2" s="168" t="s">
        <v>216</v>
      </c>
      <c r="C2" s="168" t="s">
        <v>217</v>
      </c>
    </row>
    <row r="3" spans="1:14" s="170" customFormat="1">
      <c r="A3" s="169" t="s">
        <v>0</v>
      </c>
      <c r="B3" s="169" t="s">
        <v>1</v>
      </c>
      <c r="C3" s="169" t="s">
        <v>2</v>
      </c>
      <c r="D3" s="169" t="s">
        <v>3</v>
      </c>
      <c r="E3" s="169" t="s">
        <v>4</v>
      </c>
      <c r="F3" s="169" t="s">
        <v>5</v>
      </c>
      <c r="G3" s="169" t="s">
        <v>6</v>
      </c>
      <c r="H3" s="169" t="s">
        <v>7</v>
      </c>
      <c r="I3" s="169" t="s">
        <v>8</v>
      </c>
      <c r="J3" s="169" t="s">
        <v>9</v>
      </c>
      <c r="K3" s="169" t="s">
        <v>10</v>
      </c>
      <c r="L3" s="169" t="s">
        <v>11</v>
      </c>
      <c r="M3" s="169" t="s">
        <v>12</v>
      </c>
      <c r="N3" s="169" t="s">
        <v>13</v>
      </c>
    </row>
    <row r="4" spans="1:14" s="170" customFormat="1">
      <c r="A4" s="169"/>
      <c r="B4" s="171" t="s">
        <v>15</v>
      </c>
      <c r="C4" s="172"/>
      <c r="D4" s="172"/>
      <c r="E4" s="172"/>
      <c r="F4" s="172"/>
      <c r="G4" s="172"/>
      <c r="H4" s="172"/>
      <c r="I4" s="173">
        <f>I5</f>
        <v>0</v>
      </c>
      <c r="J4" s="172"/>
      <c r="K4" s="172"/>
      <c r="L4" s="172"/>
      <c r="M4" s="172"/>
      <c r="N4" s="172"/>
    </row>
    <row r="5" spans="1:14" s="170" customFormat="1" ht="38.5" outlineLevel="1">
      <c r="A5" s="169"/>
      <c r="B5" s="174" t="s">
        <v>17</v>
      </c>
      <c r="C5" s="169"/>
      <c r="D5" s="169"/>
      <c r="E5" s="169"/>
      <c r="F5" s="169"/>
      <c r="G5" s="169"/>
      <c r="H5" s="169"/>
      <c r="I5" s="88">
        <v>0</v>
      </c>
      <c r="J5" s="87" t="s">
        <v>18</v>
      </c>
      <c r="K5" s="169"/>
      <c r="L5" s="91" t="s">
        <v>19</v>
      </c>
      <c r="M5" s="169"/>
      <c r="N5" s="169"/>
    </row>
    <row r="6" spans="1:14" s="170" customFormat="1">
      <c r="A6" s="169"/>
      <c r="B6" s="171" t="s">
        <v>21</v>
      </c>
      <c r="C6" s="172"/>
      <c r="D6" s="172"/>
      <c r="E6" s="172"/>
      <c r="F6" s="172"/>
      <c r="G6" s="172"/>
      <c r="H6" s="172"/>
      <c r="I6" s="173">
        <f>SUM(I7:I11)</f>
        <v>0</v>
      </c>
      <c r="J6" s="172"/>
      <c r="K6" s="172"/>
      <c r="L6" s="172"/>
      <c r="M6" s="172"/>
      <c r="N6" s="172"/>
    </row>
    <row r="7" spans="1:14" s="170" customFormat="1" outlineLevel="1">
      <c r="A7" s="169"/>
      <c r="B7" s="174" t="s">
        <v>23</v>
      </c>
      <c r="C7" s="175"/>
      <c r="D7" s="176" t="s">
        <v>228</v>
      </c>
      <c r="E7" s="86"/>
      <c r="F7" s="87"/>
      <c r="G7" s="87"/>
      <c r="H7" s="87"/>
      <c r="I7" s="88">
        <v>0</v>
      </c>
      <c r="J7" s="87" t="s">
        <v>24</v>
      </c>
      <c r="K7" s="86"/>
      <c r="L7" s="86"/>
      <c r="M7" s="169"/>
      <c r="N7" s="169"/>
    </row>
    <row r="8" spans="1:14" s="170" customFormat="1" outlineLevel="1">
      <c r="A8" s="169"/>
      <c r="B8" s="177" t="s">
        <v>26</v>
      </c>
      <c r="C8" s="175"/>
      <c r="D8" s="176" t="s">
        <v>228</v>
      </c>
      <c r="E8" s="86"/>
      <c r="F8" s="87"/>
      <c r="G8" s="87"/>
      <c r="H8" s="87"/>
      <c r="I8" s="88">
        <v>0</v>
      </c>
      <c r="J8" s="87" t="s">
        <v>18</v>
      </c>
      <c r="K8" s="86"/>
      <c r="L8" s="86"/>
      <c r="M8" s="169"/>
      <c r="N8" s="169"/>
    </row>
    <row r="9" spans="1:14" s="170" customFormat="1" outlineLevel="1">
      <c r="A9" s="169"/>
      <c r="B9" s="174" t="s">
        <v>28</v>
      </c>
      <c r="C9" s="175"/>
      <c r="D9" s="176" t="s">
        <v>228</v>
      </c>
      <c r="E9" s="86"/>
      <c r="F9" s="87"/>
      <c r="G9" s="87"/>
      <c r="H9" s="87"/>
      <c r="I9" s="88">
        <v>0</v>
      </c>
      <c r="J9" s="87" t="s">
        <v>24</v>
      </c>
      <c r="K9" s="86"/>
      <c r="L9" s="86"/>
      <c r="M9" s="169"/>
      <c r="N9" s="169"/>
    </row>
    <row r="10" spans="1:14" s="170" customFormat="1" outlineLevel="1">
      <c r="A10" s="169"/>
      <c r="B10" s="177" t="s">
        <v>26</v>
      </c>
      <c r="C10" s="175"/>
      <c r="D10" s="176" t="s">
        <v>228</v>
      </c>
      <c r="E10" s="86"/>
      <c r="F10" s="87"/>
      <c r="G10" s="87"/>
      <c r="H10" s="87"/>
      <c r="I10" s="88">
        <v>0</v>
      </c>
      <c r="J10" s="87" t="s">
        <v>18</v>
      </c>
      <c r="K10" s="86"/>
      <c r="L10" s="86"/>
      <c r="M10" s="169"/>
      <c r="N10" s="169"/>
    </row>
    <row r="11" spans="1:14" s="170" customFormat="1" outlineLevel="1">
      <c r="A11" s="169"/>
      <c r="B11" s="174" t="s">
        <v>31</v>
      </c>
      <c r="C11" s="175"/>
      <c r="D11" s="176" t="s">
        <v>228</v>
      </c>
      <c r="E11" s="86"/>
      <c r="F11" s="87"/>
      <c r="G11" s="87"/>
      <c r="H11" s="87"/>
      <c r="I11" s="178" t="s">
        <v>32</v>
      </c>
      <c r="J11" s="87"/>
      <c r="K11" s="86"/>
      <c r="L11" s="86"/>
      <c r="M11" s="169"/>
      <c r="N11" s="169"/>
    </row>
    <row r="12" spans="1:14" s="170" customFormat="1">
      <c r="A12" s="169"/>
      <c r="B12" s="171" t="s">
        <v>35</v>
      </c>
      <c r="C12" s="172"/>
      <c r="D12" s="172"/>
      <c r="E12" s="172"/>
      <c r="F12" s="172"/>
      <c r="G12" s="172"/>
      <c r="H12" s="172"/>
      <c r="I12" s="173">
        <f>SUM(I13:I16)</f>
        <v>0</v>
      </c>
      <c r="J12" s="172"/>
      <c r="K12" s="172"/>
      <c r="L12" s="172"/>
      <c r="M12" s="172"/>
      <c r="N12" s="172"/>
    </row>
    <row r="13" spans="1:14" s="170" customFormat="1" ht="76" outlineLevel="1">
      <c r="A13" s="169"/>
      <c r="B13" s="179" t="s">
        <v>37</v>
      </c>
      <c r="C13" s="175"/>
      <c r="D13" s="175" t="s">
        <v>125</v>
      </c>
      <c r="E13" s="175"/>
      <c r="F13" s="175"/>
      <c r="G13" s="87"/>
      <c r="H13" s="175"/>
      <c r="I13" s="88">
        <v>0</v>
      </c>
      <c r="J13" s="87" t="s">
        <v>24</v>
      </c>
      <c r="K13" s="169"/>
      <c r="L13" s="91" t="s">
        <v>38</v>
      </c>
      <c r="M13" s="169"/>
      <c r="N13" s="169"/>
    </row>
    <row r="14" spans="1:14" s="170" customFormat="1" outlineLevel="1">
      <c r="A14" s="169"/>
      <c r="B14" s="180" t="s">
        <v>18</v>
      </c>
      <c r="C14" s="175"/>
      <c r="D14" s="175" t="s">
        <v>125</v>
      </c>
      <c r="E14" s="175"/>
      <c r="F14" s="175"/>
      <c r="G14" s="87"/>
      <c r="H14" s="175"/>
      <c r="I14" s="88">
        <v>0</v>
      </c>
      <c r="J14" s="87" t="s">
        <v>18</v>
      </c>
      <c r="K14" s="169"/>
      <c r="L14" s="169"/>
      <c r="M14" s="169"/>
      <c r="N14" s="169"/>
    </row>
    <row r="15" spans="1:14" s="170" customFormat="1" outlineLevel="1">
      <c r="A15" s="169"/>
      <c r="B15" s="179" t="s">
        <v>41</v>
      </c>
      <c r="C15" s="175"/>
      <c r="D15" s="175" t="s">
        <v>125</v>
      </c>
      <c r="E15" s="169"/>
      <c r="F15" s="169"/>
      <c r="G15" s="87"/>
      <c r="H15" s="169"/>
      <c r="I15" s="88">
        <v>0</v>
      </c>
      <c r="J15" s="87" t="s">
        <v>24</v>
      </c>
      <c r="K15" s="169"/>
      <c r="L15" s="169"/>
      <c r="M15" s="169"/>
      <c r="N15" s="169"/>
    </row>
    <row r="16" spans="1:14" s="170" customFormat="1" outlineLevel="1">
      <c r="A16" s="169"/>
      <c r="B16" s="180" t="s">
        <v>18</v>
      </c>
      <c r="C16" s="175"/>
      <c r="D16" s="175" t="s">
        <v>125</v>
      </c>
      <c r="E16" s="169"/>
      <c r="F16" s="169"/>
      <c r="G16" s="87"/>
      <c r="H16" s="169"/>
      <c r="I16" s="88">
        <v>0</v>
      </c>
      <c r="J16" s="87" t="s">
        <v>18</v>
      </c>
      <c r="K16" s="169"/>
      <c r="L16" s="169"/>
      <c r="M16" s="169"/>
      <c r="N16" s="169"/>
    </row>
    <row r="17" spans="1:14" s="170" customFormat="1">
      <c r="A17" s="169"/>
      <c r="B17" s="171" t="s">
        <v>44</v>
      </c>
      <c r="C17" s="181"/>
      <c r="D17" s="181"/>
      <c r="E17" s="172"/>
      <c r="F17" s="172"/>
      <c r="G17" s="182"/>
      <c r="H17" s="172"/>
      <c r="I17" s="173">
        <f>SUM(I18:I19)</f>
        <v>0</v>
      </c>
      <c r="J17" s="172"/>
      <c r="K17" s="172"/>
      <c r="L17" s="172"/>
      <c r="M17" s="172"/>
      <c r="N17" s="172"/>
    </row>
    <row r="18" spans="1:14" s="170" customFormat="1" outlineLevel="1">
      <c r="A18" s="169"/>
      <c r="B18" s="179" t="s">
        <v>45</v>
      </c>
      <c r="C18" s="175"/>
      <c r="D18" s="175" t="s">
        <v>221</v>
      </c>
      <c r="E18" s="169"/>
      <c r="F18" s="169"/>
      <c r="G18" s="87"/>
      <c r="H18" s="169"/>
      <c r="I18" s="88">
        <v>0</v>
      </c>
      <c r="J18" s="87" t="s">
        <v>24</v>
      </c>
      <c r="K18" s="86" t="s">
        <v>635</v>
      </c>
      <c r="L18" s="169"/>
      <c r="M18" s="169"/>
      <c r="N18" s="169"/>
    </row>
    <row r="19" spans="1:14" s="170" customFormat="1" outlineLevel="1">
      <c r="A19" s="169"/>
      <c r="B19" s="180" t="s">
        <v>18</v>
      </c>
      <c r="C19" s="175"/>
      <c r="D19" s="175" t="s">
        <v>221</v>
      </c>
      <c r="E19" s="169"/>
      <c r="F19" s="169"/>
      <c r="G19" s="87"/>
      <c r="H19" s="169"/>
      <c r="I19" s="88">
        <v>0</v>
      </c>
      <c r="J19" s="87" t="s">
        <v>18</v>
      </c>
      <c r="K19" s="169"/>
      <c r="L19" s="169"/>
      <c r="M19" s="169"/>
      <c r="N19" s="169"/>
    </row>
    <row r="20" spans="1:14" s="170" customFormat="1">
      <c r="A20" s="169"/>
      <c r="B20" s="171" t="s">
        <v>46</v>
      </c>
      <c r="C20" s="181"/>
      <c r="D20" s="183"/>
      <c r="E20" s="184"/>
      <c r="F20" s="182"/>
      <c r="G20" s="182"/>
      <c r="H20" s="182"/>
      <c r="I20" s="173">
        <f>SUM(I21:I28)</f>
        <v>0</v>
      </c>
      <c r="J20" s="182"/>
      <c r="K20" s="184"/>
      <c r="L20" s="184"/>
      <c r="M20" s="172"/>
      <c r="N20" s="172"/>
    </row>
    <row r="21" spans="1:14" s="170" customFormat="1" ht="43.5" outlineLevel="1">
      <c r="A21" s="169"/>
      <c r="B21" s="174" t="s">
        <v>47</v>
      </c>
      <c r="C21" s="185" t="s">
        <v>636</v>
      </c>
      <c r="D21" s="186" t="s">
        <v>221</v>
      </c>
      <c r="E21" s="187" t="s">
        <v>637</v>
      </c>
      <c r="F21" s="87">
        <v>700</v>
      </c>
      <c r="G21" s="87" t="s">
        <v>223</v>
      </c>
      <c r="H21" s="87">
        <v>1</v>
      </c>
      <c r="I21" s="88">
        <v>0</v>
      </c>
      <c r="J21" s="87" t="s">
        <v>24</v>
      </c>
      <c r="K21" s="188" t="s">
        <v>638</v>
      </c>
      <c r="L21" s="86"/>
      <c r="M21" s="169"/>
      <c r="N21" s="169"/>
    </row>
    <row r="22" spans="1:14" s="170" customFormat="1" outlineLevel="1">
      <c r="A22" s="169"/>
      <c r="B22" s="177" t="s">
        <v>50</v>
      </c>
      <c r="C22" s="189"/>
      <c r="D22" s="190" t="s">
        <v>221</v>
      </c>
      <c r="E22" s="191"/>
      <c r="F22" s="87"/>
      <c r="G22" s="87"/>
      <c r="H22" s="87"/>
      <c r="I22" s="88">
        <v>0</v>
      </c>
      <c r="J22" s="87" t="s">
        <v>18</v>
      </c>
      <c r="K22" s="86"/>
      <c r="L22" s="86"/>
      <c r="M22" s="169"/>
      <c r="N22" s="169"/>
    </row>
    <row r="23" spans="1:14" s="170" customFormat="1" outlineLevel="1">
      <c r="A23" s="169"/>
      <c r="B23" s="174" t="s">
        <v>51</v>
      </c>
      <c r="C23" s="192" t="s">
        <v>227</v>
      </c>
      <c r="D23" s="190" t="s">
        <v>221</v>
      </c>
      <c r="E23" s="193" t="s">
        <v>409</v>
      </c>
      <c r="F23" s="87">
        <v>840</v>
      </c>
      <c r="G23" s="87" t="s">
        <v>223</v>
      </c>
      <c r="H23" s="87">
        <v>1</v>
      </c>
      <c r="I23" s="88">
        <v>0</v>
      </c>
      <c r="J23" s="87" t="s">
        <v>24</v>
      </c>
      <c r="K23" s="86"/>
      <c r="L23" s="86"/>
      <c r="M23" s="169"/>
      <c r="N23" s="169"/>
    </row>
    <row r="24" spans="1:14" s="170" customFormat="1" outlineLevel="1">
      <c r="A24" s="169"/>
      <c r="B24" s="177" t="s">
        <v>50</v>
      </c>
      <c r="C24" s="189"/>
      <c r="D24" s="190" t="s">
        <v>221</v>
      </c>
      <c r="E24" s="191"/>
      <c r="F24" s="87"/>
      <c r="G24" s="87"/>
      <c r="H24" s="87"/>
      <c r="I24" s="88">
        <v>0</v>
      </c>
      <c r="J24" s="87" t="s">
        <v>18</v>
      </c>
      <c r="M24" s="169"/>
      <c r="N24" s="169"/>
    </row>
    <row r="25" spans="1:14" s="170" customFormat="1" outlineLevel="1">
      <c r="A25" s="169"/>
      <c r="B25" s="174" t="s">
        <v>54</v>
      </c>
      <c r="C25" s="192" t="s">
        <v>227</v>
      </c>
      <c r="D25" s="190" t="s">
        <v>221</v>
      </c>
      <c r="E25" s="193" t="s">
        <v>639</v>
      </c>
      <c r="F25" s="87">
        <v>1424</v>
      </c>
      <c r="G25" s="87" t="s">
        <v>223</v>
      </c>
      <c r="H25" s="87">
        <v>1</v>
      </c>
      <c r="I25" s="88">
        <v>0</v>
      </c>
      <c r="J25" s="87" t="s">
        <v>24</v>
      </c>
      <c r="K25" s="86"/>
      <c r="L25" s="86"/>
      <c r="M25" s="169"/>
      <c r="N25" s="169"/>
    </row>
    <row r="26" spans="1:14" s="170" customFormat="1" outlineLevel="1">
      <c r="A26" s="169"/>
      <c r="B26" s="177" t="s">
        <v>50</v>
      </c>
      <c r="C26" s="189"/>
      <c r="D26" s="190" t="s">
        <v>221</v>
      </c>
      <c r="E26" s="191"/>
      <c r="F26" s="87"/>
      <c r="G26" s="87"/>
      <c r="H26" s="87"/>
      <c r="I26" s="88">
        <v>0</v>
      </c>
      <c r="J26" s="87" t="s">
        <v>18</v>
      </c>
      <c r="K26" s="86"/>
      <c r="L26" s="86"/>
      <c r="M26" s="169"/>
      <c r="N26" s="169"/>
    </row>
    <row r="27" spans="1:14" s="170" customFormat="1" outlineLevel="1">
      <c r="A27" s="169"/>
      <c r="B27" s="174" t="s">
        <v>55</v>
      </c>
      <c r="C27" s="189"/>
      <c r="D27" s="190" t="s">
        <v>125</v>
      </c>
      <c r="E27" s="191"/>
      <c r="F27" s="87"/>
      <c r="G27" s="87"/>
      <c r="H27" s="87"/>
      <c r="I27" s="88">
        <v>0</v>
      </c>
      <c r="J27" s="87" t="s">
        <v>24</v>
      </c>
      <c r="K27" s="86"/>
      <c r="L27" s="86"/>
      <c r="M27" s="169"/>
      <c r="N27" s="169"/>
    </row>
    <row r="28" spans="1:14" s="170" customFormat="1" outlineLevel="1">
      <c r="A28" s="169"/>
      <c r="B28" s="177" t="s">
        <v>50</v>
      </c>
      <c r="C28" s="189"/>
      <c r="D28" s="190" t="s">
        <v>125</v>
      </c>
      <c r="E28" s="191"/>
      <c r="F28" s="87"/>
      <c r="G28" s="87"/>
      <c r="H28" s="87"/>
      <c r="I28" s="88">
        <v>0</v>
      </c>
      <c r="J28" s="87" t="s">
        <v>18</v>
      </c>
      <c r="K28" s="86"/>
      <c r="L28" s="86"/>
      <c r="M28" s="169"/>
      <c r="N28" s="169"/>
    </row>
    <row r="29" spans="1:14">
      <c r="A29" s="194"/>
      <c r="B29" s="195" t="s">
        <v>56</v>
      </c>
      <c r="C29" s="181"/>
      <c r="D29" s="183"/>
      <c r="E29" s="184"/>
      <c r="F29" s="182"/>
      <c r="G29" s="182"/>
      <c r="H29" s="182"/>
      <c r="I29" s="173">
        <f>SUM(I30:I46)</f>
        <v>0</v>
      </c>
      <c r="J29" s="182"/>
      <c r="K29" s="184"/>
      <c r="L29" s="184"/>
      <c r="M29" s="184"/>
      <c r="N29" s="184"/>
    </row>
    <row r="30" spans="1:14" outlineLevel="1">
      <c r="A30" s="86"/>
      <c r="B30" s="174" t="s">
        <v>57</v>
      </c>
      <c r="C30" s="192" t="s">
        <v>367</v>
      </c>
      <c r="D30" s="190" t="s">
        <v>221</v>
      </c>
      <c r="E30" s="94" t="s">
        <v>181</v>
      </c>
      <c r="F30" s="87">
        <v>30</v>
      </c>
      <c r="G30" s="176" t="s">
        <v>234</v>
      </c>
      <c r="H30" s="87">
        <v>1</v>
      </c>
      <c r="I30" s="88">
        <v>0</v>
      </c>
      <c r="J30" s="87" t="s">
        <v>24</v>
      </c>
      <c r="K30" s="86" t="s">
        <v>640</v>
      </c>
      <c r="L30" s="86"/>
      <c r="M30" s="86"/>
      <c r="N30" s="86"/>
    </row>
    <row r="31" spans="1:14" outlineLevel="1">
      <c r="B31" s="177" t="s">
        <v>59</v>
      </c>
      <c r="C31" s="189"/>
      <c r="D31" s="190" t="s">
        <v>221</v>
      </c>
      <c r="E31" s="191"/>
      <c r="F31" s="87"/>
      <c r="G31" s="176"/>
      <c r="H31" s="87"/>
      <c r="I31" s="88">
        <v>0</v>
      </c>
      <c r="J31" s="87" t="s">
        <v>24</v>
      </c>
      <c r="K31" s="86" t="s">
        <v>468</v>
      </c>
      <c r="L31" s="86"/>
      <c r="M31" s="86"/>
      <c r="N31" s="86"/>
    </row>
    <row r="32" spans="1:14" outlineLevel="1">
      <c r="A32" s="194"/>
      <c r="B32" s="177" t="s">
        <v>61</v>
      </c>
      <c r="C32" s="189"/>
      <c r="D32" s="190" t="s">
        <v>221</v>
      </c>
      <c r="E32" s="191"/>
      <c r="F32" s="87"/>
      <c r="G32" s="176"/>
      <c r="H32" s="87"/>
      <c r="I32" s="88">
        <v>0</v>
      </c>
      <c r="J32" s="87" t="s">
        <v>18</v>
      </c>
      <c r="K32" s="86"/>
      <c r="L32" s="86"/>
      <c r="M32" s="86"/>
      <c r="N32" s="86"/>
    </row>
    <row r="33" spans="1:14" outlineLevel="1">
      <c r="A33" s="194"/>
      <c r="B33" s="177" t="s">
        <v>63</v>
      </c>
      <c r="C33" s="189"/>
      <c r="D33" s="190" t="s">
        <v>221</v>
      </c>
      <c r="E33" s="191"/>
      <c r="F33" s="87"/>
      <c r="G33" s="176"/>
      <c r="H33" s="87"/>
      <c r="I33" s="88">
        <v>0</v>
      </c>
      <c r="J33" s="87" t="s">
        <v>18</v>
      </c>
      <c r="K33" s="86"/>
      <c r="L33" s="86"/>
      <c r="M33" s="86"/>
      <c r="N33" s="86"/>
    </row>
    <row r="34" spans="1:14" outlineLevel="1">
      <c r="A34" s="194"/>
      <c r="B34" s="177" t="s">
        <v>64</v>
      </c>
      <c r="C34" s="192"/>
      <c r="D34" s="190" t="s">
        <v>228</v>
      </c>
      <c r="E34" s="191"/>
      <c r="F34" s="87"/>
      <c r="G34" s="176"/>
      <c r="H34" s="87"/>
      <c r="I34" s="88"/>
      <c r="J34" s="87" t="s">
        <v>18</v>
      </c>
      <c r="K34" s="86"/>
      <c r="L34" s="86"/>
      <c r="M34" s="86"/>
      <c r="N34" s="86"/>
    </row>
    <row r="35" spans="1:14" outlineLevel="1">
      <c r="A35" s="194"/>
      <c r="B35" s="174" t="s">
        <v>65</v>
      </c>
      <c r="C35" s="192" t="s">
        <v>227</v>
      </c>
      <c r="D35" s="190" t="s">
        <v>228</v>
      </c>
      <c r="E35" s="71"/>
      <c r="F35" s="87"/>
      <c r="G35" s="176"/>
      <c r="H35" s="87"/>
      <c r="I35" s="88">
        <v>0</v>
      </c>
      <c r="J35" s="87" t="s">
        <v>24</v>
      </c>
      <c r="K35" s="86"/>
      <c r="L35" s="86"/>
      <c r="M35" s="86"/>
      <c r="N35" s="86"/>
    </row>
    <row r="36" spans="1:14" outlineLevel="1">
      <c r="A36" s="194"/>
      <c r="B36" s="177" t="s">
        <v>66</v>
      </c>
      <c r="C36" s="192"/>
      <c r="D36" s="190" t="s">
        <v>228</v>
      </c>
      <c r="E36" s="191"/>
      <c r="F36" s="87"/>
      <c r="G36" s="176"/>
      <c r="H36" s="87"/>
      <c r="I36" s="88">
        <v>0</v>
      </c>
      <c r="J36" s="87" t="s">
        <v>18</v>
      </c>
      <c r="K36" s="86"/>
      <c r="L36" s="86"/>
      <c r="M36" s="86"/>
      <c r="N36" s="86"/>
    </row>
    <row r="37" spans="1:14" outlineLevel="1">
      <c r="A37" s="194"/>
      <c r="B37" s="177" t="s">
        <v>63</v>
      </c>
      <c r="C37" s="192"/>
      <c r="D37" s="190"/>
      <c r="E37" s="193"/>
      <c r="F37" s="87"/>
      <c r="G37" s="176"/>
      <c r="H37" s="87"/>
      <c r="I37" s="88">
        <v>0</v>
      </c>
      <c r="J37" s="87" t="s">
        <v>18</v>
      </c>
      <c r="K37" s="86"/>
      <c r="L37" s="86"/>
      <c r="M37" s="86"/>
      <c r="N37" s="86"/>
    </row>
    <row r="38" spans="1:14" outlineLevel="1">
      <c r="A38" s="194"/>
      <c r="B38" s="174" t="s">
        <v>67</v>
      </c>
      <c r="C38" s="192" t="s">
        <v>641</v>
      </c>
      <c r="D38" s="190" t="s">
        <v>221</v>
      </c>
      <c r="E38" s="93" t="s">
        <v>187</v>
      </c>
      <c r="F38" s="87"/>
      <c r="G38" s="176" t="s">
        <v>242</v>
      </c>
      <c r="H38" s="87">
        <v>1</v>
      </c>
      <c r="I38" s="88">
        <v>0</v>
      </c>
      <c r="J38" s="87" t="s">
        <v>24</v>
      </c>
      <c r="K38" s="86" t="s">
        <v>642</v>
      </c>
      <c r="L38" s="86"/>
      <c r="N38" s="86"/>
    </row>
    <row r="39" spans="1:14" ht="15" customHeight="1" outlineLevel="1">
      <c r="A39" s="194"/>
      <c r="B39" s="177" t="s">
        <v>66</v>
      </c>
      <c r="C39" s="192"/>
      <c r="D39" s="190" t="s">
        <v>228</v>
      </c>
      <c r="E39" s="191"/>
      <c r="F39" s="87"/>
      <c r="G39" s="176"/>
      <c r="H39" s="87"/>
      <c r="I39" s="88">
        <v>0</v>
      </c>
      <c r="J39" s="87" t="s">
        <v>18</v>
      </c>
      <c r="K39" s="86"/>
      <c r="L39" s="86"/>
      <c r="M39" s="86"/>
      <c r="N39" s="86"/>
    </row>
    <row r="40" spans="1:14" outlineLevel="1">
      <c r="A40" s="194"/>
      <c r="B40" s="177" t="s">
        <v>63</v>
      </c>
      <c r="C40" s="192"/>
      <c r="D40" s="190" t="s">
        <v>221</v>
      </c>
      <c r="E40" s="191"/>
      <c r="F40" s="87"/>
      <c r="G40" s="176"/>
      <c r="H40" s="87"/>
      <c r="I40" s="88">
        <v>0</v>
      </c>
      <c r="J40" s="87" t="s">
        <v>18</v>
      </c>
      <c r="K40" s="86"/>
      <c r="L40" s="86"/>
      <c r="M40" s="86"/>
      <c r="N40" s="86"/>
    </row>
    <row r="41" spans="1:14" outlineLevel="1">
      <c r="A41" s="194"/>
      <c r="B41" s="174" t="s">
        <v>70</v>
      </c>
      <c r="C41" s="192" t="s">
        <v>643</v>
      </c>
      <c r="D41" s="190" t="s">
        <v>221</v>
      </c>
      <c r="E41" s="93" t="s">
        <v>192</v>
      </c>
      <c r="F41" s="87"/>
      <c r="G41" s="176" t="s">
        <v>242</v>
      </c>
      <c r="H41" s="87">
        <v>1</v>
      </c>
      <c r="I41" s="88">
        <v>0</v>
      </c>
      <c r="J41" s="87" t="s">
        <v>24</v>
      </c>
      <c r="K41" s="86" t="s">
        <v>644</v>
      </c>
      <c r="L41" s="86"/>
      <c r="N41" s="86"/>
    </row>
    <row r="42" spans="1:14" outlineLevel="1">
      <c r="A42" s="194"/>
      <c r="B42" s="177" t="s">
        <v>73</v>
      </c>
      <c r="C42" s="192"/>
      <c r="D42" s="190" t="s">
        <v>228</v>
      </c>
      <c r="E42" s="191"/>
      <c r="F42" s="87"/>
      <c r="G42" s="176"/>
      <c r="H42" s="87"/>
      <c r="I42" s="88">
        <v>0</v>
      </c>
      <c r="J42" s="87" t="s">
        <v>18</v>
      </c>
      <c r="K42" s="86"/>
      <c r="L42" s="86"/>
      <c r="M42" s="86"/>
      <c r="N42" s="86"/>
    </row>
    <row r="43" spans="1:14" outlineLevel="1">
      <c r="A43" s="194"/>
      <c r="B43" s="177" t="s">
        <v>63</v>
      </c>
      <c r="C43" s="192"/>
      <c r="D43" s="190" t="s">
        <v>125</v>
      </c>
      <c r="E43" s="191"/>
      <c r="F43" s="87"/>
      <c r="G43" s="176"/>
      <c r="H43" s="87"/>
      <c r="I43" s="88"/>
      <c r="J43" s="87"/>
      <c r="K43" s="86"/>
      <c r="L43" s="86"/>
      <c r="M43" s="86"/>
      <c r="N43" s="86"/>
    </row>
    <row r="44" spans="1:14" ht="71.25" customHeight="1" outlineLevel="1">
      <c r="A44" s="194"/>
      <c r="B44" s="174" t="s">
        <v>74</v>
      </c>
      <c r="C44" s="192" t="s">
        <v>645</v>
      </c>
      <c r="D44" s="190" t="s">
        <v>221</v>
      </c>
      <c r="E44" s="72" t="s">
        <v>197</v>
      </c>
      <c r="F44" s="87"/>
      <c r="G44" s="176" t="s">
        <v>242</v>
      </c>
      <c r="H44" s="87">
        <v>1</v>
      </c>
      <c r="I44" s="88">
        <v>0</v>
      </c>
      <c r="J44" s="87" t="s">
        <v>18</v>
      </c>
      <c r="K44" s="86" t="s">
        <v>646</v>
      </c>
      <c r="L44" s="86"/>
      <c r="M44" s="86"/>
      <c r="N44" s="86"/>
    </row>
    <row r="45" spans="1:14" ht="52.15" customHeight="1" outlineLevel="1">
      <c r="A45" s="194"/>
      <c r="B45" s="196" t="s">
        <v>76</v>
      </c>
      <c r="C45" s="189"/>
      <c r="D45" s="190" t="s">
        <v>228</v>
      </c>
      <c r="E45" s="191"/>
      <c r="F45" s="87"/>
      <c r="G45" s="176"/>
      <c r="H45" s="87"/>
      <c r="I45" s="88">
        <v>0</v>
      </c>
      <c r="J45" s="87" t="s">
        <v>24</v>
      </c>
      <c r="K45" s="86"/>
      <c r="L45" s="86"/>
      <c r="M45" s="86"/>
      <c r="N45" s="86"/>
    </row>
    <row r="46" spans="1:14" outlineLevel="1">
      <c r="A46" s="194"/>
      <c r="B46" s="177" t="s">
        <v>63</v>
      </c>
      <c r="C46" s="189"/>
      <c r="D46" s="190" t="s">
        <v>221</v>
      </c>
      <c r="E46" s="191"/>
      <c r="F46" s="87"/>
      <c r="G46" s="176"/>
      <c r="H46" s="87"/>
      <c r="I46" s="88">
        <v>0</v>
      </c>
      <c r="J46" s="87" t="s">
        <v>18</v>
      </c>
      <c r="K46" s="86"/>
      <c r="L46" s="86"/>
      <c r="M46" s="86"/>
      <c r="N46" s="86"/>
    </row>
    <row r="47" spans="1:14">
      <c r="A47" s="194"/>
      <c r="B47" s="195" t="s">
        <v>77</v>
      </c>
      <c r="C47" s="181"/>
      <c r="D47" s="183"/>
      <c r="E47" s="184"/>
      <c r="F47" s="182"/>
      <c r="G47" s="182"/>
      <c r="H47" s="182"/>
      <c r="I47" s="173">
        <f>SUM(I48:I68)</f>
        <v>0</v>
      </c>
      <c r="J47" s="182"/>
      <c r="K47" s="184"/>
      <c r="L47" s="184"/>
      <c r="M47" s="184"/>
      <c r="N47" s="184"/>
    </row>
    <row r="48" spans="1:14" ht="102" customHeight="1" outlineLevel="1">
      <c r="A48" s="194"/>
      <c r="B48" s="174" t="s">
        <v>78</v>
      </c>
      <c r="C48" s="197" t="s">
        <v>647</v>
      </c>
      <c r="D48" s="190" t="s">
        <v>221</v>
      </c>
      <c r="E48" s="197" t="s">
        <v>648</v>
      </c>
      <c r="F48" s="87"/>
      <c r="G48" s="87" t="s">
        <v>242</v>
      </c>
      <c r="H48" s="87">
        <v>1</v>
      </c>
      <c r="I48" s="88">
        <v>0</v>
      </c>
      <c r="J48" s="87" t="s">
        <v>24</v>
      </c>
      <c r="K48" s="198" t="s">
        <v>649</v>
      </c>
      <c r="L48" s="198" t="s">
        <v>650</v>
      </c>
      <c r="M48" s="86"/>
      <c r="N48" s="86"/>
    </row>
    <row r="49" spans="1:14" ht="44.25" customHeight="1" outlineLevel="1">
      <c r="A49" s="194"/>
      <c r="B49" s="177" t="s">
        <v>59</v>
      </c>
      <c r="C49" s="189"/>
      <c r="D49" s="190" t="s">
        <v>221</v>
      </c>
      <c r="E49" s="191"/>
      <c r="F49" s="87"/>
      <c r="G49" s="87"/>
      <c r="H49" s="87"/>
      <c r="I49" s="88">
        <v>0</v>
      </c>
      <c r="J49" s="87" t="s">
        <v>24</v>
      </c>
      <c r="K49" s="198" t="s">
        <v>480</v>
      </c>
      <c r="L49" s="198"/>
      <c r="M49" s="86"/>
      <c r="N49" s="86"/>
    </row>
    <row r="50" spans="1:14" ht="32.25" customHeight="1" outlineLevel="1">
      <c r="A50" s="194"/>
      <c r="B50" s="177" t="s">
        <v>61</v>
      </c>
      <c r="C50" s="189"/>
      <c r="D50" s="190" t="s">
        <v>221</v>
      </c>
      <c r="E50" s="191"/>
      <c r="F50" s="87"/>
      <c r="G50" s="87"/>
      <c r="H50" s="87"/>
      <c r="I50" s="88">
        <v>0</v>
      </c>
      <c r="J50" s="87" t="s">
        <v>18</v>
      </c>
      <c r="K50" s="199"/>
      <c r="L50" s="198" t="s">
        <v>651</v>
      </c>
      <c r="M50" s="86"/>
      <c r="N50" s="86"/>
    </row>
    <row r="51" spans="1:14" outlineLevel="1">
      <c r="A51" s="194"/>
      <c r="B51" s="177" t="s">
        <v>63</v>
      </c>
      <c r="C51" s="189"/>
      <c r="D51" s="190" t="s">
        <v>221</v>
      </c>
      <c r="E51" s="191"/>
      <c r="F51" s="87"/>
      <c r="G51" s="87"/>
      <c r="H51" s="87"/>
      <c r="I51" s="88">
        <v>0</v>
      </c>
      <c r="J51" s="87" t="s">
        <v>18</v>
      </c>
      <c r="K51" s="198"/>
      <c r="L51" s="198"/>
      <c r="M51" s="86"/>
      <c r="N51" s="86"/>
    </row>
    <row r="52" spans="1:14" outlineLevel="1">
      <c r="A52" s="194"/>
      <c r="B52" s="177" t="s">
        <v>84</v>
      </c>
      <c r="C52" s="175"/>
      <c r="D52" s="190" t="s">
        <v>221</v>
      </c>
      <c r="E52" s="86"/>
      <c r="F52" s="87"/>
      <c r="G52" s="87"/>
      <c r="H52" s="87"/>
      <c r="I52" s="88">
        <v>0</v>
      </c>
      <c r="J52" s="87" t="s">
        <v>18</v>
      </c>
      <c r="K52" s="198"/>
      <c r="L52" s="198"/>
      <c r="M52" s="86"/>
      <c r="N52" s="86"/>
    </row>
    <row r="53" spans="1:14" outlineLevel="1">
      <c r="A53" s="194"/>
      <c r="B53" s="177" t="s">
        <v>64</v>
      </c>
      <c r="C53" s="175"/>
      <c r="D53" s="190" t="s">
        <v>221</v>
      </c>
      <c r="E53" s="86"/>
      <c r="F53" s="87"/>
      <c r="G53" s="87"/>
      <c r="H53" s="87"/>
      <c r="I53" s="88"/>
      <c r="J53" s="87" t="s">
        <v>18</v>
      </c>
      <c r="K53" s="198"/>
      <c r="L53" s="198"/>
      <c r="M53" s="86"/>
      <c r="N53" s="86"/>
    </row>
    <row r="54" spans="1:14" ht="57.75" customHeight="1" outlineLevel="1">
      <c r="A54" s="194"/>
      <c r="B54" s="174" t="s">
        <v>85</v>
      </c>
      <c r="C54" s="175"/>
      <c r="D54" s="176"/>
      <c r="E54" s="193"/>
      <c r="F54" s="87"/>
      <c r="G54" s="87"/>
      <c r="H54" s="87"/>
      <c r="I54" s="88"/>
      <c r="J54" s="87"/>
      <c r="K54" s="198"/>
      <c r="L54" s="198"/>
      <c r="M54" s="86"/>
      <c r="N54" s="86"/>
    </row>
    <row r="55" spans="1:14" outlineLevel="1">
      <c r="A55" s="194"/>
      <c r="B55" s="177" t="s">
        <v>59</v>
      </c>
      <c r="C55" s="175"/>
      <c r="D55" s="176"/>
      <c r="E55" s="86"/>
      <c r="F55" s="87"/>
      <c r="G55" s="87"/>
      <c r="I55" s="88"/>
      <c r="J55" s="87"/>
      <c r="K55" s="198"/>
      <c r="L55" s="198"/>
      <c r="M55" s="86"/>
      <c r="N55" s="86"/>
    </row>
    <row r="56" spans="1:14" outlineLevel="1">
      <c r="A56" s="194"/>
      <c r="B56" s="177" t="s">
        <v>61</v>
      </c>
      <c r="C56" s="175"/>
      <c r="D56" s="176"/>
      <c r="E56" s="86"/>
      <c r="F56" s="87"/>
      <c r="G56" s="87"/>
      <c r="H56" s="87"/>
      <c r="I56" s="88"/>
      <c r="J56" s="87"/>
      <c r="K56" s="199"/>
      <c r="L56" s="198"/>
      <c r="M56" s="86"/>
      <c r="N56" s="86"/>
    </row>
    <row r="57" spans="1:14" outlineLevel="1">
      <c r="A57" s="194"/>
      <c r="B57" s="177" t="s">
        <v>63</v>
      </c>
      <c r="C57" s="175"/>
      <c r="D57" s="176"/>
      <c r="E57" s="86"/>
      <c r="F57" s="87"/>
      <c r="G57" s="87"/>
      <c r="H57" s="87"/>
      <c r="I57" s="88"/>
      <c r="J57" s="87"/>
      <c r="K57" s="198"/>
      <c r="L57" s="198"/>
      <c r="M57" s="86"/>
      <c r="N57" s="86"/>
    </row>
    <row r="58" spans="1:14" outlineLevel="1">
      <c r="A58" s="194"/>
      <c r="B58" s="177" t="s">
        <v>84</v>
      </c>
      <c r="C58" s="175"/>
      <c r="D58" s="176"/>
      <c r="E58" s="86"/>
      <c r="F58" s="87"/>
      <c r="G58" s="87"/>
      <c r="H58" s="87"/>
      <c r="I58" s="88"/>
      <c r="J58" s="87"/>
      <c r="K58" s="198"/>
      <c r="L58" s="198"/>
      <c r="M58" s="86"/>
      <c r="N58" s="86"/>
    </row>
    <row r="59" spans="1:14" outlineLevel="1">
      <c r="A59" s="194"/>
      <c r="B59" s="177" t="s">
        <v>64</v>
      </c>
      <c r="C59" s="175"/>
      <c r="D59" s="176"/>
      <c r="E59" s="86"/>
      <c r="F59" s="87"/>
      <c r="G59" s="87"/>
      <c r="H59" s="87"/>
      <c r="I59" s="88"/>
      <c r="J59" s="87"/>
      <c r="K59" s="198"/>
      <c r="L59" s="198"/>
      <c r="M59" s="86"/>
      <c r="N59" s="86"/>
    </row>
    <row r="60" spans="1:14" ht="38.5" outlineLevel="1">
      <c r="A60" s="194"/>
      <c r="B60" s="174" t="s">
        <v>89</v>
      </c>
      <c r="C60" s="192" t="s">
        <v>652</v>
      </c>
      <c r="D60" s="190" t="s">
        <v>221</v>
      </c>
      <c r="E60" s="193" t="s">
        <v>653</v>
      </c>
      <c r="F60" s="87"/>
      <c r="G60" s="87" t="s">
        <v>242</v>
      </c>
      <c r="H60" s="87">
        <v>2</v>
      </c>
      <c r="I60" s="88">
        <v>0</v>
      </c>
      <c r="J60" s="87" t="s">
        <v>24</v>
      </c>
      <c r="K60" s="86" t="s">
        <v>654</v>
      </c>
      <c r="L60" s="86" t="s">
        <v>603</v>
      </c>
      <c r="M60" s="86"/>
      <c r="N60" s="86"/>
    </row>
    <row r="61" spans="1:14" outlineLevel="1">
      <c r="A61" s="194"/>
      <c r="B61" s="177" t="s">
        <v>90</v>
      </c>
      <c r="C61" s="200"/>
      <c r="D61" s="190" t="s">
        <v>221</v>
      </c>
      <c r="E61" s="191"/>
      <c r="F61" s="87"/>
      <c r="G61" s="87"/>
      <c r="H61" s="87"/>
      <c r="I61" s="88">
        <v>0</v>
      </c>
      <c r="J61" s="87"/>
      <c r="K61" s="86"/>
      <c r="L61" s="86"/>
      <c r="M61" s="86"/>
      <c r="N61" s="86"/>
    </row>
    <row r="62" spans="1:14" outlineLevel="1">
      <c r="A62" s="194"/>
      <c r="B62" s="177" t="s">
        <v>91</v>
      </c>
      <c r="C62" s="192"/>
      <c r="D62" s="190" t="s">
        <v>221</v>
      </c>
      <c r="E62" s="191"/>
      <c r="F62" s="87"/>
      <c r="G62" s="87"/>
      <c r="H62" s="87"/>
      <c r="I62" s="88">
        <v>0</v>
      </c>
      <c r="J62" s="87" t="s">
        <v>18</v>
      </c>
      <c r="K62" s="86"/>
      <c r="L62" s="86"/>
      <c r="M62" s="86"/>
      <c r="N62" s="86"/>
    </row>
    <row r="63" spans="1:14" ht="26" outlineLevel="1">
      <c r="A63" s="194"/>
      <c r="B63" s="174" t="s">
        <v>92</v>
      </c>
      <c r="C63" s="192" t="s">
        <v>655</v>
      </c>
      <c r="D63" s="190" t="s">
        <v>221</v>
      </c>
      <c r="E63" s="193" t="s">
        <v>656</v>
      </c>
      <c r="F63" s="87"/>
      <c r="G63" s="87" t="s">
        <v>242</v>
      </c>
      <c r="H63" s="87">
        <v>1</v>
      </c>
      <c r="I63" s="88">
        <v>0</v>
      </c>
      <c r="J63" s="87" t="s">
        <v>24</v>
      </c>
      <c r="K63" s="199"/>
      <c r="L63" s="199"/>
      <c r="M63" s="86"/>
      <c r="N63" s="86"/>
    </row>
    <row r="64" spans="1:14" outlineLevel="1">
      <c r="A64" s="194"/>
      <c r="B64" s="177" t="s">
        <v>91</v>
      </c>
      <c r="C64" s="192"/>
      <c r="D64" s="190" t="s">
        <v>221</v>
      </c>
      <c r="E64" s="191"/>
      <c r="F64" s="87"/>
      <c r="G64" s="87"/>
      <c r="H64" s="87"/>
      <c r="I64" s="88">
        <v>0</v>
      </c>
      <c r="J64" s="87" t="s">
        <v>18</v>
      </c>
      <c r="K64" s="86"/>
      <c r="L64" s="86"/>
      <c r="M64" s="86"/>
      <c r="N64" s="86"/>
    </row>
    <row r="65" spans="1:14" ht="26" outlineLevel="1">
      <c r="A65" s="194"/>
      <c r="B65" s="174" t="s">
        <v>93</v>
      </c>
      <c r="C65" s="192" t="s">
        <v>657</v>
      </c>
      <c r="D65" s="190" t="s">
        <v>125</v>
      </c>
      <c r="E65" s="193" t="s">
        <v>658</v>
      </c>
      <c r="F65" s="87"/>
      <c r="G65" s="87" t="s">
        <v>242</v>
      </c>
      <c r="H65" s="87">
        <v>1</v>
      </c>
      <c r="I65" s="88">
        <v>0</v>
      </c>
      <c r="J65" s="87" t="s">
        <v>24</v>
      </c>
      <c r="K65" s="86"/>
      <c r="L65" s="86"/>
      <c r="M65" s="86"/>
      <c r="N65" s="86"/>
    </row>
    <row r="66" spans="1:14" outlineLevel="1">
      <c r="A66" s="194"/>
      <c r="B66" s="177" t="s">
        <v>91</v>
      </c>
      <c r="C66" s="192"/>
      <c r="D66" s="190" t="s">
        <v>125</v>
      </c>
      <c r="E66" s="191"/>
      <c r="F66" s="87"/>
      <c r="G66" s="87"/>
      <c r="H66" s="87"/>
      <c r="I66" s="88">
        <v>0</v>
      </c>
      <c r="J66" s="87" t="s">
        <v>18</v>
      </c>
      <c r="K66" s="86"/>
      <c r="L66" s="86"/>
      <c r="M66" s="86"/>
      <c r="N66" s="86"/>
    </row>
    <row r="67" spans="1:14" ht="38.5" outlineLevel="1">
      <c r="A67" s="194"/>
      <c r="B67" s="174" t="s">
        <v>94</v>
      </c>
      <c r="C67" s="192" t="s">
        <v>659</v>
      </c>
      <c r="D67" s="190" t="s">
        <v>125</v>
      </c>
      <c r="E67" s="193" t="s">
        <v>660</v>
      </c>
      <c r="F67" s="87"/>
      <c r="G67" s="87"/>
      <c r="H67" s="87"/>
      <c r="I67" s="88">
        <v>0</v>
      </c>
      <c r="J67" s="87" t="s">
        <v>24</v>
      </c>
      <c r="K67" s="86" t="s">
        <v>661</v>
      </c>
      <c r="L67" s="86"/>
      <c r="M67" s="86"/>
      <c r="N67" s="86"/>
    </row>
    <row r="68" spans="1:14" outlineLevel="1">
      <c r="A68" s="194"/>
      <c r="B68" s="177" t="s">
        <v>91</v>
      </c>
      <c r="C68" s="192"/>
      <c r="D68" s="190" t="s">
        <v>125</v>
      </c>
      <c r="E68" s="191"/>
      <c r="F68" s="87"/>
      <c r="G68" s="87"/>
      <c r="H68" s="87"/>
      <c r="I68" s="88">
        <v>0</v>
      </c>
      <c r="J68" s="87" t="s">
        <v>18</v>
      </c>
      <c r="K68" s="86"/>
      <c r="L68" s="86"/>
      <c r="M68" s="86"/>
      <c r="N68" s="86"/>
    </row>
    <row r="69" spans="1:14">
      <c r="A69" s="194"/>
      <c r="B69" s="195" t="s">
        <v>95</v>
      </c>
      <c r="C69" s="181"/>
      <c r="D69" s="183"/>
      <c r="E69" s="184"/>
      <c r="F69" s="182"/>
      <c r="G69" s="182"/>
      <c r="H69" s="182"/>
      <c r="I69" s="173">
        <f>SUM(I70:I93)</f>
        <v>0</v>
      </c>
      <c r="J69" s="182"/>
      <c r="K69" s="184"/>
      <c r="L69" s="184"/>
      <c r="M69" s="184"/>
      <c r="N69" s="184"/>
    </row>
    <row r="70" spans="1:14" ht="132.65" customHeight="1" outlineLevel="1">
      <c r="A70" s="194"/>
      <c r="B70" s="174" t="s">
        <v>96</v>
      </c>
      <c r="C70" s="192" t="s">
        <v>662</v>
      </c>
      <c r="D70" s="190" t="s">
        <v>221</v>
      </c>
      <c r="E70" s="193" t="s">
        <v>663</v>
      </c>
      <c r="F70" s="87"/>
      <c r="G70" s="87" t="s">
        <v>242</v>
      </c>
      <c r="H70" s="87">
        <v>1</v>
      </c>
      <c r="I70" s="88">
        <v>0</v>
      </c>
      <c r="J70" s="87" t="s">
        <v>24</v>
      </c>
      <c r="K70" s="175" t="s">
        <v>664</v>
      </c>
      <c r="L70" s="86" t="s">
        <v>665</v>
      </c>
      <c r="M70" s="86"/>
      <c r="N70" s="86"/>
    </row>
    <row r="71" spans="1:14" outlineLevel="1">
      <c r="A71" s="194"/>
      <c r="B71" s="177" t="s">
        <v>101</v>
      </c>
      <c r="C71" s="192"/>
      <c r="D71" s="190" t="s">
        <v>221</v>
      </c>
      <c r="E71" s="193"/>
      <c r="F71" s="87"/>
      <c r="G71" s="87"/>
      <c r="H71" s="87"/>
      <c r="I71" s="88">
        <v>0</v>
      </c>
      <c r="J71" s="87" t="s">
        <v>18</v>
      </c>
      <c r="K71" s="86"/>
      <c r="L71" s="86"/>
      <c r="M71" s="86"/>
      <c r="N71" s="86"/>
    </row>
    <row r="72" spans="1:14" outlineLevel="1">
      <c r="A72" s="194"/>
      <c r="B72" s="177" t="s">
        <v>102</v>
      </c>
      <c r="C72" s="192"/>
      <c r="D72" s="190" t="s">
        <v>221</v>
      </c>
      <c r="E72" s="193"/>
      <c r="F72" s="87"/>
      <c r="G72" s="87"/>
      <c r="H72" s="87"/>
      <c r="I72" s="88">
        <v>0</v>
      </c>
      <c r="J72" s="87" t="s">
        <v>18</v>
      </c>
      <c r="K72" s="86"/>
      <c r="L72" s="86"/>
      <c r="M72" s="86"/>
      <c r="N72" s="86"/>
    </row>
    <row r="73" spans="1:14" outlineLevel="1">
      <c r="A73" s="194"/>
      <c r="B73" s="177" t="s">
        <v>63</v>
      </c>
      <c r="C73" s="192"/>
      <c r="D73" s="190" t="s">
        <v>221</v>
      </c>
      <c r="E73" s="193"/>
      <c r="F73" s="87"/>
      <c r="G73" s="87"/>
      <c r="H73" s="87"/>
      <c r="I73" s="88">
        <v>0</v>
      </c>
      <c r="J73" s="87" t="s">
        <v>18</v>
      </c>
      <c r="K73" s="86"/>
      <c r="L73" s="86"/>
      <c r="M73" s="86"/>
      <c r="N73" s="86"/>
    </row>
    <row r="74" spans="1:14" outlineLevel="1">
      <c r="A74" s="194"/>
      <c r="B74" s="174" t="s">
        <v>103</v>
      </c>
      <c r="C74" s="175"/>
      <c r="D74" s="176"/>
      <c r="E74" s="86"/>
      <c r="F74" s="87"/>
      <c r="G74" s="87"/>
      <c r="H74" s="87"/>
      <c r="I74" s="88"/>
      <c r="J74" s="87"/>
      <c r="K74" s="86"/>
      <c r="L74" s="86"/>
      <c r="M74" s="86"/>
      <c r="N74" s="86"/>
    </row>
    <row r="75" spans="1:14" outlineLevel="1">
      <c r="A75" s="194"/>
      <c r="B75" s="177" t="s">
        <v>106</v>
      </c>
      <c r="C75" s="175"/>
      <c r="D75" s="176"/>
      <c r="E75" s="86"/>
      <c r="F75" s="87"/>
      <c r="G75" s="87"/>
      <c r="H75" s="87"/>
      <c r="I75" s="88"/>
      <c r="J75" s="87"/>
      <c r="K75" s="86"/>
      <c r="L75" s="86"/>
      <c r="M75" s="86"/>
      <c r="N75" s="86"/>
    </row>
    <row r="76" spans="1:14" outlineLevel="1">
      <c r="A76" s="194"/>
      <c r="B76" s="177" t="s">
        <v>102</v>
      </c>
      <c r="C76" s="175"/>
      <c r="D76" s="176"/>
      <c r="E76" s="86"/>
      <c r="F76" s="87"/>
      <c r="G76" s="87"/>
      <c r="H76" s="87"/>
      <c r="I76" s="88"/>
      <c r="J76" s="87"/>
      <c r="K76" s="86"/>
      <c r="L76" s="86"/>
      <c r="M76" s="86"/>
      <c r="N76" s="86"/>
    </row>
    <row r="77" spans="1:14" outlineLevel="1">
      <c r="A77" s="194"/>
      <c r="B77" s="177" t="s">
        <v>63</v>
      </c>
      <c r="C77" s="175"/>
      <c r="D77" s="176"/>
      <c r="E77" s="86"/>
      <c r="F77" s="87"/>
      <c r="G77" s="87"/>
      <c r="H77" s="87"/>
      <c r="I77" s="88"/>
      <c r="J77" s="87"/>
      <c r="K77" s="86"/>
      <c r="L77" s="86"/>
      <c r="M77" s="86"/>
      <c r="N77" s="86"/>
    </row>
    <row r="78" spans="1:14" ht="26" outlineLevel="1">
      <c r="A78" s="194"/>
      <c r="B78" s="174" t="s">
        <v>434</v>
      </c>
      <c r="C78" s="192" t="s">
        <v>666</v>
      </c>
      <c r="D78" s="190" t="s">
        <v>221</v>
      </c>
      <c r="E78" s="193" t="s">
        <v>667</v>
      </c>
      <c r="F78" s="87"/>
      <c r="G78" s="87" t="s">
        <v>275</v>
      </c>
      <c r="H78" s="87" t="s">
        <v>125</v>
      </c>
      <c r="I78" s="88">
        <v>0</v>
      </c>
      <c r="J78" s="87" t="s">
        <v>24</v>
      </c>
      <c r="K78" s="86" t="s">
        <v>668</v>
      </c>
      <c r="L78" s="86"/>
      <c r="M78" s="86"/>
      <c r="N78" s="86"/>
    </row>
    <row r="79" spans="1:14" outlineLevel="1">
      <c r="A79" s="194"/>
      <c r="B79" s="177" t="s">
        <v>26</v>
      </c>
      <c r="C79" s="192"/>
      <c r="D79" s="190" t="s">
        <v>221</v>
      </c>
      <c r="E79" s="193"/>
      <c r="F79" s="87"/>
      <c r="G79" s="87"/>
      <c r="H79" s="87"/>
      <c r="I79" s="88">
        <v>0</v>
      </c>
      <c r="J79" s="87" t="s">
        <v>18</v>
      </c>
      <c r="K79" s="86"/>
      <c r="L79" s="86"/>
      <c r="M79" s="86"/>
      <c r="N79" s="86"/>
    </row>
    <row r="80" spans="1:14" outlineLevel="1">
      <c r="A80" s="194"/>
      <c r="B80" s="177" t="s">
        <v>63</v>
      </c>
      <c r="C80" s="192"/>
      <c r="D80" s="190" t="s">
        <v>228</v>
      </c>
      <c r="E80" s="193"/>
      <c r="F80" s="87"/>
      <c r="G80" s="87"/>
      <c r="H80" s="87"/>
      <c r="I80" s="88">
        <v>0</v>
      </c>
      <c r="J80" s="87" t="s">
        <v>18</v>
      </c>
      <c r="K80" s="86"/>
      <c r="L80" s="86"/>
      <c r="M80" s="86"/>
      <c r="N80" s="86"/>
    </row>
    <row r="81" spans="1:14" outlineLevel="1">
      <c r="A81" s="194"/>
      <c r="B81" s="174" t="s">
        <v>438</v>
      </c>
      <c r="C81" s="175"/>
      <c r="D81" s="176"/>
      <c r="E81" s="201"/>
      <c r="F81" s="87"/>
      <c r="G81" s="87"/>
      <c r="H81" s="87"/>
      <c r="I81" s="88"/>
      <c r="J81" s="87"/>
      <c r="K81" s="86"/>
      <c r="L81" s="86"/>
      <c r="M81" s="86"/>
      <c r="N81" s="86"/>
    </row>
    <row r="82" spans="1:14" outlineLevel="1">
      <c r="A82" s="194"/>
      <c r="B82" s="177" t="s">
        <v>26</v>
      </c>
      <c r="C82" s="175"/>
      <c r="D82" s="176"/>
      <c r="E82" s="86"/>
      <c r="F82" s="87"/>
      <c r="G82" s="87"/>
      <c r="H82" s="87"/>
      <c r="I82" s="88"/>
      <c r="J82" s="87"/>
      <c r="K82" s="86"/>
      <c r="L82" s="86"/>
      <c r="M82" s="86"/>
      <c r="N82" s="86"/>
    </row>
    <row r="83" spans="1:14" outlineLevel="1">
      <c r="A83" s="194"/>
      <c r="B83" s="177" t="s">
        <v>63</v>
      </c>
      <c r="C83" s="175"/>
      <c r="D83" s="176"/>
      <c r="E83" s="86"/>
      <c r="F83" s="87"/>
      <c r="G83" s="87"/>
      <c r="H83" s="87"/>
      <c r="I83" s="88"/>
      <c r="J83" s="87"/>
      <c r="K83" s="86"/>
      <c r="L83" s="86"/>
      <c r="M83" s="86"/>
      <c r="N83" s="86"/>
    </row>
    <row r="84" spans="1:14" ht="76" outlineLevel="1">
      <c r="A84" s="194"/>
      <c r="B84" s="174" t="s">
        <v>109</v>
      </c>
      <c r="C84" s="175" t="s">
        <v>218</v>
      </c>
      <c r="D84" s="190" t="s">
        <v>221</v>
      </c>
      <c r="E84" s="193" t="s">
        <v>663</v>
      </c>
      <c r="F84" s="87"/>
      <c r="G84" s="87" t="s">
        <v>242</v>
      </c>
      <c r="H84" s="87">
        <v>1</v>
      </c>
      <c r="I84" s="88">
        <v>0</v>
      </c>
      <c r="J84" s="87" t="s">
        <v>24</v>
      </c>
      <c r="K84" s="175" t="s">
        <v>669</v>
      </c>
      <c r="L84" s="86"/>
      <c r="M84" s="86"/>
      <c r="N84" s="86"/>
    </row>
    <row r="85" spans="1:14" outlineLevel="1">
      <c r="A85" s="194"/>
      <c r="B85" s="177" t="s">
        <v>26</v>
      </c>
      <c r="C85" s="175" t="s">
        <v>218</v>
      </c>
      <c r="D85" s="190" t="s">
        <v>221</v>
      </c>
      <c r="E85" s="193"/>
      <c r="F85" s="87"/>
      <c r="G85" s="87"/>
      <c r="H85" s="87"/>
      <c r="I85" s="88">
        <v>0</v>
      </c>
      <c r="J85" s="87" t="s">
        <v>18</v>
      </c>
      <c r="K85" s="86"/>
      <c r="L85" s="86"/>
      <c r="M85" s="86"/>
      <c r="N85" s="86"/>
    </row>
    <row r="86" spans="1:14" outlineLevel="1">
      <c r="A86" s="194"/>
      <c r="B86" s="177" t="s">
        <v>63</v>
      </c>
      <c r="C86" s="175" t="s">
        <v>218</v>
      </c>
      <c r="D86" s="190" t="s">
        <v>228</v>
      </c>
      <c r="E86" s="193"/>
      <c r="F86" s="87"/>
      <c r="G86" s="87"/>
      <c r="H86" s="87"/>
      <c r="I86" s="88">
        <v>0</v>
      </c>
      <c r="J86" s="87" t="s">
        <v>18</v>
      </c>
      <c r="K86" s="86"/>
      <c r="L86" s="86"/>
      <c r="M86" s="86"/>
      <c r="N86" s="86"/>
    </row>
    <row r="87" spans="1:14" ht="51" outlineLevel="1">
      <c r="A87" s="194"/>
      <c r="B87" s="174" t="s">
        <v>111</v>
      </c>
      <c r="C87" s="192" t="s">
        <v>670</v>
      </c>
      <c r="D87" s="190" t="s">
        <v>221</v>
      </c>
      <c r="E87" s="193" t="s">
        <v>671</v>
      </c>
      <c r="F87" s="87"/>
      <c r="G87" s="87" t="s">
        <v>242</v>
      </c>
      <c r="H87" s="87">
        <v>2</v>
      </c>
      <c r="I87" s="88">
        <v>0</v>
      </c>
      <c r="J87" s="87" t="s">
        <v>24</v>
      </c>
      <c r="K87" s="86" t="s">
        <v>672</v>
      </c>
      <c r="L87" s="86"/>
      <c r="M87" s="86"/>
      <c r="N87" s="86"/>
    </row>
    <row r="88" spans="1:14" outlineLevel="1">
      <c r="A88" s="194"/>
      <c r="B88" s="177" t="s">
        <v>113</v>
      </c>
      <c r="C88" s="189"/>
      <c r="D88" s="190" t="s">
        <v>221</v>
      </c>
      <c r="E88" s="191"/>
      <c r="F88" s="87"/>
      <c r="G88" s="87"/>
      <c r="H88" s="87"/>
      <c r="I88" s="88">
        <v>0</v>
      </c>
      <c r="J88" s="87" t="s">
        <v>18</v>
      </c>
      <c r="K88" s="86"/>
      <c r="L88" s="86"/>
      <c r="M88" s="86"/>
      <c r="N88" s="86"/>
    </row>
    <row r="89" spans="1:14" outlineLevel="1">
      <c r="A89" s="194"/>
      <c r="B89" s="177" t="s">
        <v>114</v>
      </c>
      <c r="C89" s="189"/>
      <c r="D89" s="190" t="s">
        <v>221</v>
      </c>
      <c r="E89" s="191"/>
      <c r="F89" s="87"/>
      <c r="G89" s="87"/>
      <c r="H89" s="87"/>
      <c r="I89" s="88">
        <v>0</v>
      </c>
      <c r="J89" s="87" t="s">
        <v>18</v>
      </c>
      <c r="K89" s="86"/>
      <c r="L89" s="86"/>
      <c r="M89" s="86"/>
      <c r="N89" s="86"/>
    </row>
    <row r="90" spans="1:14" outlineLevel="1">
      <c r="A90" s="194"/>
      <c r="B90" s="177" t="s">
        <v>115</v>
      </c>
      <c r="C90" s="189"/>
      <c r="D90" s="190" t="s">
        <v>221</v>
      </c>
      <c r="E90" s="191"/>
      <c r="F90" s="87"/>
      <c r="G90" s="87"/>
      <c r="H90" s="87"/>
      <c r="I90" s="88">
        <v>0</v>
      </c>
      <c r="J90" s="87" t="s">
        <v>18</v>
      </c>
      <c r="K90" s="86"/>
      <c r="L90" s="86"/>
      <c r="M90" s="86"/>
      <c r="N90" s="86"/>
    </row>
    <row r="91" spans="1:14" ht="63.5" outlineLevel="1">
      <c r="A91" s="194"/>
      <c r="B91" s="174" t="s">
        <v>116</v>
      </c>
      <c r="C91" s="192" t="s">
        <v>667</v>
      </c>
      <c r="D91" s="190" t="s">
        <v>221</v>
      </c>
      <c r="E91" s="193" t="s">
        <v>211</v>
      </c>
      <c r="F91" s="87">
        <v>30</v>
      </c>
      <c r="G91" s="87" t="s">
        <v>234</v>
      </c>
      <c r="H91" s="87">
        <v>1</v>
      </c>
      <c r="I91" s="88">
        <v>0</v>
      </c>
      <c r="J91" s="87" t="s">
        <v>24</v>
      </c>
      <c r="K91" s="86" t="s">
        <v>279</v>
      </c>
      <c r="L91" s="86"/>
      <c r="M91" s="86"/>
      <c r="N91" s="86"/>
    </row>
    <row r="92" spans="1:14" outlineLevel="1">
      <c r="A92" s="194"/>
      <c r="B92" s="177" t="s">
        <v>26</v>
      </c>
      <c r="C92" s="192"/>
      <c r="D92" s="190" t="s">
        <v>228</v>
      </c>
      <c r="E92" s="193"/>
      <c r="F92" s="87"/>
      <c r="G92" s="87"/>
      <c r="H92" s="87"/>
      <c r="I92" s="88">
        <v>0</v>
      </c>
      <c r="J92" s="87" t="s">
        <v>18</v>
      </c>
      <c r="K92" s="86"/>
      <c r="L92" s="86"/>
      <c r="M92" s="86"/>
      <c r="N92" s="86"/>
    </row>
    <row r="93" spans="1:14" outlineLevel="1">
      <c r="A93" s="194"/>
      <c r="B93" s="177" t="s">
        <v>115</v>
      </c>
      <c r="C93" s="192"/>
      <c r="D93" s="190" t="s">
        <v>228</v>
      </c>
      <c r="E93" s="193"/>
      <c r="F93" s="87"/>
      <c r="G93" s="87"/>
      <c r="H93" s="87"/>
      <c r="I93" s="88">
        <v>0</v>
      </c>
      <c r="J93" s="87" t="s">
        <v>18</v>
      </c>
      <c r="K93" s="86"/>
      <c r="L93" s="86"/>
      <c r="M93" s="86"/>
      <c r="N93" s="86"/>
    </row>
    <row r="94" spans="1:14">
      <c r="A94" s="194"/>
      <c r="B94" s="195" t="s">
        <v>118</v>
      </c>
      <c r="C94" s="181"/>
      <c r="D94" s="183"/>
      <c r="E94" s="184"/>
      <c r="F94" s="182"/>
      <c r="G94" s="182"/>
      <c r="H94" s="182"/>
      <c r="I94" s="173">
        <f>SUM(I95:I105)</f>
        <v>0</v>
      </c>
      <c r="J94" s="182"/>
      <c r="K94" s="184"/>
      <c r="L94" s="184"/>
      <c r="M94" s="184"/>
      <c r="N94" s="184"/>
    </row>
    <row r="95" spans="1:14" outlineLevel="1">
      <c r="A95" s="194"/>
      <c r="B95" s="174" t="s">
        <v>119</v>
      </c>
      <c r="C95" s="189"/>
      <c r="D95" s="190" t="s">
        <v>125</v>
      </c>
      <c r="E95" s="191"/>
      <c r="F95" s="87"/>
      <c r="G95" s="87"/>
      <c r="H95" s="87"/>
      <c r="I95" s="88">
        <v>0</v>
      </c>
      <c r="J95" s="87" t="s">
        <v>24</v>
      </c>
      <c r="K95" s="86"/>
      <c r="L95" s="86"/>
      <c r="M95" s="86"/>
      <c r="N95" s="86"/>
    </row>
    <row r="96" spans="1:14" outlineLevel="1">
      <c r="A96" s="194"/>
      <c r="B96" s="177" t="s">
        <v>26</v>
      </c>
      <c r="C96" s="189"/>
      <c r="D96" s="190" t="s">
        <v>125</v>
      </c>
      <c r="E96" s="193" t="s">
        <v>673</v>
      </c>
      <c r="F96" s="87"/>
      <c r="G96" s="87"/>
      <c r="H96" s="87"/>
      <c r="I96" s="88">
        <v>0</v>
      </c>
      <c r="J96" s="87" t="s">
        <v>18</v>
      </c>
      <c r="K96" s="86"/>
      <c r="L96" s="86"/>
      <c r="M96" s="86"/>
      <c r="N96" s="86"/>
    </row>
    <row r="97" spans="1:14" ht="51" outlineLevel="1">
      <c r="A97" s="194"/>
      <c r="B97" s="174" t="s">
        <v>122</v>
      </c>
      <c r="C97" s="192" t="s">
        <v>674</v>
      </c>
      <c r="D97" s="190" t="s">
        <v>125</v>
      </c>
      <c r="E97" s="191"/>
      <c r="F97" s="87"/>
      <c r="G97" s="87" t="s">
        <v>242</v>
      </c>
      <c r="H97" s="87">
        <v>1</v>
      </c>
      <c r="I97" s="178" t="s">
        <v>32</v>
      </c>
      <c r="J97" s="87" t="s">
        <v>24</v>
      </c>
      <c r="K97" s="86" t="s">
        <v>675</v>
      </c>
      <c r="L97" s="86" t="s">
        <v>676</v>
      </c>
      <c r="M97" s="86"/>
      <c r="N97" s="86"/>
    </row>
    <row r="98" spans="1:14" outlineLevel="1">
      <c r="A98" s="194"/>
      <c r="B98" s="177" t="s">
        <v>126</v>
      </c>
      <c r="C98" s="192"/>
      <c r="D98" s="190" t="s">
        <v>125</v>
      </c>
      <c r="E98" s="191"/>
      <c r="F98" s="87"/>
      <c r="G98" s="87"/>
      <c r="H98" s="87"/>
      <c r="I98" s="178"/>
      <c r="J98" s="87" t="s">
        <v>18</v>
      </c>
      <c r="K98" s="86"/>
      <c r="L98" s="86"/>
      <c r="M98" s="86"/>
      <c r="N98" s="86"/>
    </row>
    <row r="99" spans="1:14" outlineLevel="1">
      <c r="A99" s="194"/>
      <c r="B99" s="174" t="s">
        <v>127</v>
      </c>
      <c r="C99" s="192"/>
      <c r="D99" s="190" t="s">
        <v>228</v>
      </c>
      <c r="E99" s="191"/>
      <c r="F99" s="87"/>
      <c r="G99" s="87"/>
      <c r="H99" s="87"/>
      <c r="I99" s="178" t="s">
        <v>32</v>
      </c>
      <c r="J99" s="87" t="s">
        <v>24</v>
      </c>
      <c r="K99" s="86"/>
      <c r="L99" s="86"/>
      <c r="M99" s="86"/>
      <c r="N99" s="86"/>
    </row>
    <row r="100" spans="1:14" outlineLevel="1">
      <c r="A100" s="194"/>
      <c r="B100" s="177" t="s">
        <v>129</v>
      </c>
      <c r="C100" s="175" t="s">
        <v>218</v>
      </c>
      <c r="D100" s="176" t="s">
        <v>228</v>
      </c>
      <c r="E100" s="86" t="s">
        <v>218</v>
      </c>
      <c r="F100" s="87"/>
      <c r="G100" s="87" t="s">
        <v>234</v>
      </c>
      <c r="H100" s="87"/>
      <c r="I100" s="178" t="s">
        <v>32</v>
      </c>
      <c r="J100" s="87" t="s">
        <v>18</v>
      </c>
      <c r="K100" s="86"/>
      <c r="L100" s="86"/>
      <c r="M100" s="86"/>
      <c r="N100" s="86"/>
    </row>
    <row r="101" spans="1:14" ht="51" outlineLevel="1">
      <c r="A101" s="194"/>
      <c r="B101" s="174" t="s">
        <v>130</v>
      </c>
      <c r="C101" s="192" t="s">
        <v>677</v>
      </c>
      <c r="D101" s="190" t="s">
        <v>221</v>
      </c>
      <c r="E101" s="193" t="s">
        <v>678</v>
      </c>
      <c r="F101" s="87"/>
      <c r="G101" s="87" t="s">
        <v>242</v>
      </c>
      <c r="H101" s="87">
        <v>9</v>
      </c>
      <c r="I101" s="88">
        <v>0</v>
      </c>
      <c r="J101" s="87" t="s">
        <v>24</v>
      </c>
      <c r="K101" s="86" t="s">
        <v>679</v>
      </c>
      <c r="L101" s="86" t="s">
        <v>680</v>
      </c>
      <c r="M101" s="86"/>
      <c r="N101" s="86"/>
    </row>
    <row r="102" spans="1:14" outlineLevel="1">
      <c r="A102" s="194"/>
      <c r="B102" s="177" t="s">
        <v>26</v>
      </c>
      <c r="C102" s="192"/>
      <c r="D102" s="190" t="s">
        <v>221</v>
      </c>
      <c r="E102" s="193"/>
      <c r="F102" s="87"/>
      <c r="G102" s="87"/>
      <c r="H102" s="87"/>
      <c r="I102" s="88">
        <v>0</v>
      </c>
      <c r="J102" s="87" t="s">
        <v>18</v>
      </c>
      <c r="K102" s="86"/>
      <c r="L102" s="86"/>
      <c r="M102" s="86"/>
      <c r="N102" s="86"/>
    </row>
    <row r="103" spans="1:14" outlineLevel="1">
      <c r="A103" s="194"/>
      <c r="B103" s="177" t="s">
        <v>63</v>
      </c>
      <c r="C103" s="192"/>
      <c r="D103" s="190" t="s">
        <v>221</v>
      </c>
      <c r="E103" s="193"/>
      <c r="F103" s="87"/>
      <c r="G103" s="87"/>
      <c r="H103" s="87"/>
      <c r="I103" s="88">
        <v>0</v>
      </c>
      <c r="J103" s="87" t="s">
        <v>18</v>
      </c>
      <c r="K103" s="86"/>
      <c r="L103" s="86"/>
      <c r="M103" s="86"/>
      <c r="N103" s="86"/>
    </row>
    <row r="104" spans="1:14" ht="26" outlineLevel="1">
      <c r="A104" s="194"/>
      <c r="B104" s="174" t="s">
        <v>131</v>
      </c>
      <c r="C104" s="192" t="s">
        <v>681</v>
      </c>
      <c r="D104" s="190" t="s">
        <v>221</v>
      </c>
      <c r="E104" s="193" t="s">
        <v>682</v>
      </c>
      <c r="F104" s="87"/>
      <c r="G104" s="87" t="s">
        <v>242</v>
      </c>
      <c r="H104" s="87" t="s">
        <v>125</v>
      </c>
      <c r="I104" s="88">
        <v>0</v>
      </c>
      <c r="J104" s="87"/>
      <c r="K104" s="86" t="s">
        <v>683</v>
      </c>
      <c r="L104" s="86"/>
      <c r="M104" s="86"/>
      <c r="N104" s="86"/>
    </row>
    <row r="105" spans="1:14" outlineLevel="1">
      <c r="A105" s="194"/>
      <c r="B105" s="177" t="s">
        <v>132</v>
      </c>
      <c r="C105" s="192"/>
      <c r="D105" s="190" t="s">
        <v>221</v>
      </c>
      <c r="E105" s="193"/>
      <c r="F105" s="87"/>
      <c r="G105" s="87"/>
      <c r="H105" s="87"/>
      <c r="I105" s="88">
        <v>0</v>
      </c>
      <c r="J105" s="87"/>
      <c r="K105" s="86"/>
      <c r="L105" s="86"/>
      <c r="M105" s="86"/>
      <c r="N105" s="86"/>
    </row>
    <row r="106" spans="1:14" outlineLevel="1">
      <c r="A106" s="194"/>
      <c r="B106" s="171" t="s">
        <v>133</v>
      </c>
      <c r="C106" s="181"/>
      <c r="D106" s="183"/>
      <c r="E106" s="184"/>
      <c r="F106" s="182"/>
      <c r="G106" s="182"/>
      <c r="H106" s="182"/>
      <c r="I106" s="173">
        <f>SUM(I107:I108)</f>
        <v>0</v>
      </c>
      <c r="J106" s="182"/>
      <c r="K106" s="184"/>
      <c r="L106" s="184"/>
      <c r="M106" s="184"/>
      <c r="N106" s="184"/>
    </row>
    <row r="107" spans="1:14" outlineLevel="1">
      <c r="A107" s="194"/>
      <c r="B107" s="174" t="s">
        <v>134</v>
      </c>
      <c r="C107" s="175"/>
      <c r="D107" s="176" t="s">
        <v>125</v>
      </c>
      <c r="E107" s="86"/>
      <c r="F107" s="87"/>
      <c r="G107" s="87"/>
      <c r="H107" s="87"/>
      <c r="I107" s="178" t="s">
        <v>32</v>
      </c>
      <c r="J107" s="87"/>
      <c r="K107" s="86"/>
      <c r="L107" s="86"/>
      <c r="M107" s="86"/>
      <c r="N107" s="86"/>
    </row>
    <row r="108" spans="1:14" outlineLevel="1">
      <c r="A108" s="194"/>
      <c r="B108" s="177" t="s">
        <v>136</v>
      </c>
      <c r="C108" s="175"/>
      <c r="D108" s="176" t="s">
        <v>125</v>
      </c>
      <c r="E108" s="86"/>
      <c r="F108" s="87"/>
      <c r="G108" s="87"/>
      <c r="H108" s="87"/>
      <c r="I108" s="178" t="s">
        <v>137</v>
      </c>
      <c r="J108" s="87"/>
      <c r="K108" s="86"/>
      <c r="L108" s="86"/>
      <c r="M108" s="86"/>
      <c r="N108" s="86"/>
    </row>
    <row r="109" spans="1:14">
      <c r="A109" s="194"/>
      <c r="B109" s="171" t="s">
        <v>139</v>
      </c>
      <c r="C109" s="181"/>
      <c r="D109" s="183"/>
      <c r="E109" s="184"/>
      <c r="F109" s="182"/>
      <c r="G109" s="182"/>
      <c r="H109" s="182"/>
      <c r="I109" s="173">
        <f>-SUM(I110)</f>
        <v>0</v>
      </c>
      <c r="J109" s="182"/>
      <c r="K109" s="184"/>
      <c r="L109" s="184"/>
      <c r="M109" s="184"/>
      <c r="N109" s="184"/>
    </row>
    <row r="110" spans="1:14" outlineLevel="1">
      <c r="A110" s="194"/>
      <c r="B110" s="174" t="s">
        <v>140</v>
      </c>
      <c r="C110" s="192" t="s">
        <v>684</v>
      </c>
      <c r="D110" s="190" t="s">
        <v>221</v>
      </c>
      <c r="E110" s="193" t="s">
        <v>685</v>
      </c>
      <c r="F110" s="87"/>
      <c r="G110" s="87" t="s">
        <v>242</v>
      </c>
      <c r="H110" s="87" t="s">
        <v>125</v>
      </c>
      <c r="I110" s="88">
        <v>0</v>
      </c>
      <c r="J110" s="87"/>
      <c r="K110" s="90" t="s">
        <v>686</v>
      </c>
      <c r="L110" s="86"/>
      <c r="M110" s="86"/>
      <c r="N110" s="86"/>
    </row>
    <row r="111" spans="1:14" ht="15" thickBot="1">
      <c r="A111" s="202"/>
      <c r="B111" s="203"/>
      <c r="C111" s="204"/>
      <c r="D111" s="205"/>
      <c r="E111" s="206"/>
      <c r="F111" s="207"/>
      <c r="G111" s="207"/>
      <c r="H111" s="207"/>
      <c r="I111" s="207"/>
      <c r="J111" s="207"/>
      <c r="K111" s="206"/>
      <c r="L111" s="206"/>
      <c r="M111" s="206"/>
      <c r="N111" s="206"/>
    </row>
    <row r="112" spans="1:14" ht="15" thickBot="1">
      <c r="A112" s="202"/>
      <c r="B112" s="208"/>
      <c r="C112" s="204"/>
      <c r="D112" s="205"/>
      <c r="E112" s="206"/>
      <c r="F112" s="207"/>
      <c r="G112" s="209" t="s">
        <v>142</v>
      </c>
      <c r="H112" s="210"/>
      <c r="I112" s="211">
        <f>SUM(I20+I29+I47+I69+I94+I106+I109)</f>
        <v>0</v>
      </c>
      <c r="J112" s="207"/>
      <c r="K112" s="206"/>
      <c r="L112" s="206"/>
      <c r="M112" s="206"/>
      <c r="N112" s="206"/>
    </row>
    <row r="113" spans="1:14">
      <c r="A113" s="202"/>
      <c r="B113" s="208"/>
      <c r="C113" s="204"/>
      <c r="D113" s="205"/>
      <c r="E113" s="206"/>
      <c r="F113" s="207"/>
      <c r="G113" s="207"/>
      <c r="H113" s="207"/>
      <c r="I113" s="207"/>
      <c r="J113" s="207"/>
      <c r="K113" s="206"/>
      <c r="L113" s="206"/>
      <c r="M113" s="206"/>
      <c r="N113" s="206"/>
    </row>
    <row r="114" spans="1:14">
      <c r="A114" s="202"/>
      <c r="B114" s="208"/>
      <c r="C114" s="204"/>
      <c r="D114" s="205"/>
      <c r="E114" s="206"/>
      <c r="F114" s="207"/>
      <c r="G114" s="207"/>
      <c r="H114" s="207"/>
      <c r="I114" s="207"/>
      <c r="J114" s="207"/>
      <c r="K114" s="206"/>
      <c r="L114" s="206"/>
      <c r="M114" s="206"/>
      <c r="N114" s="206"/>
    </row>
    <row r="115" spans="1:14">
      <c r="A115" s="202"/>
      <c r="C115" s="204"/>
      <c r="D115" s="205"/>
      <c r="E115" s="206"/>
      <c r="F115" s="207"/>
      <c r="G115" s="207"/>
      <c r="H115" s="207"/>
      <c r="I115" s="207"/>
      <c r="J115" s="207"/>
      <c r="K115" s="206"/>
      <c r="L115" s="206"/>
      <c r="M115" s="206"/>
      <c r="N115" s="206"/>
    </row>
    <row r="116" spans="1:14">
      <c r="A116" s="202"/>
      <c r="B116" s="203"/>
      <c r="C116" s="204"/>
      <c r="D116" s="205"/>
      <c r="E116" s="206"/>
      <c r="F116" s="207"/>
      <c r="G116" s="207"/>
      <c r="H116" s="207"/>
      <c r="I116" s="207"/>
      <c r="J116" s="207"/>
      <c r="K116" s="206"/>
      <c r="L116" s="206"/>
      <c r="M116" s="206"/>
      <c r="N116" s="206"/>
    </row>
    <row r="117" spans="1:14">
      <c r="A117" s="202"/>
      <c r="B117" s="203"/>
      <c r="C117" s="204"/>
      <c r="D117" s="205"/>
      <c r="E117" s="206"/>
      <c r="F117" s="207"/>
      <c r="G117" s="207"/>
      <c r="H117" s="207"/>
      <c r="I117" s="207"/>
      <c r="J117" s="207"/>
      <c r="K117" s="206"/>
      <c r="L117" s="206"/>
      <c r="M117" s="206"/>
      <c r="N117" s="206"/>
    </row>
    <row r="118" spans="1:14">
      <c r="A118" s="202"/>
      <c r="B118" s="203"/>
      <c r="C118" s="204"/>
      <c r="D118" s="205"/>
      <c r="E118" s="206"/>
      <c r="F118" s="207"/>
      <c r="G118" s="207"/>
      <c r="H118" s="207"/>
      <c r="I118" s="207"/>
      <c r="J118" s="207"/>
      <c r="K118" s="206"/>
      <c r="L118" s="206"/>
      <c r="M118" s="206"/>
      <c r="N118" s="206"/>
    </row>
    <row r="119" spans="1:14">
      <c r="A119" s="202"/>
      <c r="B119" s="203"/>
      <c r="C119" s="204"/>
      <c r="D119" s="205"/>
      <c r="E119" s="206"/>
      <c r="F119" s="207"/>
      <c r="G119" s="207"/>
      <c r="H119" s="207"/>
      <c r="I119" s="207"/>
      <c r="J119" s="207"/>
      <c r="K119" s="206"/>
      <c r="L119" s="206"/>
      <c r="M119" s="206"/>
      <c r="N119" s="206"/>
    </row>
    <row r="120" spans="1:14">
      <c r="A120" s="202"/>
      <c r="B120" s="203"/>
      <c r="C120" s="204"/>
      <c r="D120" s="205"/>
      <c r="E120" s="206"/>
      <c r="F120" s="207"/>
      <c r="G120" s="207"/>
      <c r="H120" s="207"/>
      <c r="I120" s="207"/>
      <c r="J120" s="207"/>
      <c r="K120" s="206"/>
      <c r="L120" s="206"/>
      <c r="M120" s="206"/>
      <c r="N120" s="206"/>
    </row>
    <row r="121" spans="1:14">
      <c r="A121" s="202"/>
      <c r="B121" s="203"/>
      <c r="C121" s="204"/>
      <c r="D121" s="205"/>
      <c r="E121" s="206"/>
      <c r="F121" s="207"/>
      <c r="G121" s="207"/>
      <c r="H121" s="207"/>
      <c r="I121" s="207"/>
      <c r="J121" s="207"/>
      <c r="K121" s="206"/>
      <c r="L121" s="206"/>
      <c r="M121" s="206"/>
      <c r="N121" s="206"/>
    </row>
    <row r="122" spans="1:14">
      <c r="A122" s="202"/>
      <c r="B122" s="203"/>
      <c r="C122" s="204"/>
      <c r="D122" s="205"/>
      <c r="E122" s="206"/>
      <c r="F122" s="207"/>
      <c r="G122" s="207"/>
      <c r="H122" s="207"/>
      <c r="I122" s="207"/>
      <c r="J122" s="207"/>
      <c r="K122" s="206"/>
      <c r="L122" s="206"/>
      <c r="M122" s="206"/>
      <c r="N122" s="206"/>
    </row>
    <row r="123" spans="1:14">
      <c r="A123" s="202"/>
      <c r="B123" s="203"/>
      <c r="C123" s="204"/>
      <c r="D123" s="205"/>
      <c r="E123" s="206"/>
      <c r="F123" s="207"/>
      <c r="G123" s="207"/>
      <c r="H123" s="207"/>
      <c r="I123" s="207"/>
      <c r="J123" s="207"/>
      <c r="K123" s="206"/>
      <c r="L123" s="206"/>
      <c r="M123" s="206"/>
      <c r="N123" s="206"/>
    </row>
    <row r="124" spans="1:14">
      <c r="A124" s="202"/>
      <c r="B124" s="203"/>
      <c r="C124" s="204"/>
      <c r="D124" s="205"/>
      <c r="E124" s="206"/>
      <c r="F124" s="207"/>
      <c r="G124" s="207"/>
      <c r="H124" s="207"/>
      <c r="I124" s="207"/>
      <c r="J124" s="207"/>
      <c r="K124" s="206"/>
      <c r="L124" s="206"/>
      <c r="M124" s="206"/>
      <c r="N124" s="206"/>
    </row>
    <row r="125" spans="1:14">
      <c r="A125" s="202"/>
      <c r="B125" s="203"/>
      <c r="C125" s="204"/>
      <c r="D125" s="205"/>
      <c r="E125" s="206"/>
      <c r="F125" s="207"/>
      <c r="G125" s="207"/>
      <c r="H125" s="207"/>
      <c r="I125" s="207"/>
      <c r="J125" s="207"/>
      <c r="K125" s="206"/>
      <c r="L125" s="206"/>
      <c r="M125" s="206"/>
      <c r="N125" s="206"/>
    </row>
    <row r="126" spans="1:14">
      <c r="A126" s="202"/>
      <c r="B126" s="203"/>
      <c r="C126" s="204"/>
      <c r="D126" s="205"/>
      <c r="E126" s="206"/>
      <c r="F126" s="207"/>
      <c r="G126" s="207"/>
      <c r="H126" s="207"/>
      <c r="I126" s="207"/>
      <c r="J126" s="207"/>
      <c r="K126" s="206"/>
      <c r="L126" s="206"/>
      <c r="M126" s="206"/>
      <c r="N126" s="206"/>
    </row>
    <row r="127" spans="1:14">
      <c r="A127" s="202"/>
      <c r="B127" s="203"/>
      <c r="C127" s="204"/>
      <c r="D127" s="205"/>
      <c r="E127" s="206"/>
      <c r="F127" s="207"/>
      <c r="G127" s="207"/>
      <c r="H127" s="207"/>
      <c r="I127" s="207"/>
      <c r="J127" s="207"/>
      <c r="K127" s="206"/>
      <c r="L127" s="206"/>
      <c r="M127" s="206"/>
      <c r="N127" s="206"/>
    </row>
    <row r="128" spans="1:14">
      <c r="A128" s="202"/>
      <c r="B128" s="203"/>
      <c r="C128" s="204"/>
      <c r="D128" s="205"/>
      <c r="E128" s="206"/>
      <c r="F128" s="207"/>
      <c r="G128" s="207"/>
      <c r="H128" s="207"/>
      <c r="I128" s="207"/>
      <c r="J128" s="207"/>
      <c r="K128" s="206"/>
      <c r="L128" s="206"/>
      <c r="M128" s="206"/>
      <c r="N128" s="206"/>
    </row>
    <row r="129" spans="1:14">
      <c r="A129" s="202"/>
      <c r="B129" s="203"/>
      <c r="C129" s="204"/>
      <c r="D129" s="205"/>
      <c r="E129" s="206"/>
      <c r="F129" s="207"/>
      <c r="G129" s="207"/>
      <c r="H129" s="207"/>
      <c r="I129" s="207"/>
      <c r="J129" s="207"/>
      <c r="K129" s="206"/>
      <c r="L129" s="206"/>
      <c r="M129" s="206"/>
      <c r="N129" s="206"/>
    </row>
    <row r="130" spans="1:14">
      <c r="A130" s="202"/>
      <c r="B130" s="203"/>
      <c r="C130" s="204"/>
      <c r="D130" s="205"/>
      <c r="E130" s="206"/>
      <c r="F130" s="207"/>
      <c r="G130" s="207"/>
      <c r="H130" s="207"/>
      <c r="I130" s="207"/>
      <c r="J130" s="207"/>
      <c r="K130" s="206"/>
      <c r="L130" s="206"/>
      <c r="M130" s="206"/>
      <c r="N130" s="206"/>
    </row>
    <row r="131" spans="1:14">
      <c r="A131" s="202"/>
      <c r="B131" s="203"/>
      <c r="C131" s="204"/>
      <c r="D131" s="205"/>
      <c r="E131" s="206"/>
      <c r="F131" s="207"/>
      <c r="G131" s="207"/>
      <c r="H131" s="207"/>
      <c r="I131" s="207"/>
      <c r="J131" s="207"/>
      <c r="K131" s="206"/>
      <c r="L131" s="206"/>
      <c r="M131" s="206"/>
      <c r="N131" s="206"/>
    </row>
    <row r="132" spans="1:14">
      <c r="A132" s="202"/>
      <c r="B132" s="203"/>
      <c r="C132" s="204"/>
      <c r="D132" s="205"/>
      <c r="E132" s="206"/>
      <c r="F132" s="207"/>
      <c r="G132" s="207"/>
      <c r="H132" s="207"/>
      <c r="I132" s="207"/>
      <c r="J132" s="207"/>
      <c r="K132" s="206"/>
      <c r="L132" s="206"/>
      <c r="M132" s="206"/>
      <c r="N132" s="206"/>
    </row>
    <row r="133" spans="1:14">
      <c r="A133" s="202"/>
      <c r="B133" s="203"/>
      <c r="C133" s="204"/>
      <c r="D133" s="205"/>
      <c r="E133" s="206"/>
      <c r="F133" s="207"/>
      <c r="G133" s="207"/>
      <c r="H133" s="207"/>
      <c r="I133" s="207"/>
      <c r="J133" s="207"/>
      <c r="K133" s="206"/>
      <c r="L133" s="206"/>
      <c r="M133" s="206"/>
      <c r="N133" s="206"/>
    </row>
    <row r="134" spans="1:14">
      <c r="A134" s="202"/>
      <c r="B134" s="203"/>
      <c r="C134" s="204"/>
      <c r="D134" s="205"/>
      <c r="E134" s="206"/>
      <c r="F134" s="207"/>
      <c r="G134" s="207"/>
      <c r="H134" s="207"/>
      <c r="I134" s="207"/>
      <c r="J134" s="207"/>
      <c r="K134" s="206"/>
      <c r="L134" s="206"/>
      <c r="M134" s="206"/>
      <c r="N134" s="206"/>
    </row>
    <row r="135" spans="1:14">
      <c r="A135" s="202"/>
      <c r="B135" s="203"/>
      <c r="C135" s="204"/>
      <c r="D135" s="205"/>
      <c r="E135" s="206"/>
      <c r="F135" s="207"/>
      <c r="G135" s="207"/>
      <c r="H135" s="207"/>
      <c r="I135" s="207"/>
      <c r="J135" s="207"/>
      <c r="K135" s="206"/>
      <c r="L135" s="206"/>
      <c r="M135" s="206"/>
      <c r="N135" s="206"/>
    </row>
    <row r="136" spans="1:14">
      <c r="A136" s="202"/>
      <c r="B136" s="203"/>
      <c r="C136" s="204"/>
      <c r="D136" s="205"/>
      <c r="E136" s="206"/>
      <c r="F136" s="207"/>
      <c r="G136" s="207"/>
      <c r="H136" s="207"/>
      <c r="I136" s="207"/>
      <c r="J136" s="207"/>
      <c r="K136" s="206"/>
      <c r="L136" s="206"/>
      <c r="M136" s="206"/>
      <c r="N136" s="206"/>
    </row>
    <row r="137" spans="1:14">
      <c r="A137" s="202"/>
      <c r="B137" s="203"/>
      <c r="C137" s="204"/>
      <c r="D137" s="205"/>
      <c r="E137" s="206"/>
      <c r="F137" s="207"/>
      <c r="G137" s="207"/>
      <c r="H137" s="207"/>
      <c r="I137" s="207"/>
      <c r="J137" s="207"/>
      <c r="K137" s="206"/>
      <c r="L137" s="206"/>
      <c r="M137" s="206"/>
      <c r="N137" s="206"/>
    </row>
    <row r="138" spans="1:14">
      <c r="A138" s="202"/>
      <c r="B138" s="203"/>
      <c r="C138" s="204"/>
      <c r="D138" s="205"/>
      <c r="E138" s="206"/>
      <c r="F138" s="207"/>
      <c r="G138" s="207"/>
      <c r="H138" s="207"/>
      <c r="I138" s="207"/>
      <c r="J138" s="207"/>
      <c r="K138" s="206"/>
      <c r="L138" s="206"/>
      <c r="M138" s="206"/>
      <c r="N138" s="206"/>
    </row>
    <row r="139" spans="1:14">
      <c r="A139" s="202"/>
      <c r="B139" s="203"/>
      <c r="C139" s="204"/>
      <c r="D139" s="205"/>
      <c r="E139" s="206"/>
      <c r="F139" s="207"/>
      <c r="G139" s="207"/>
      <c r="H139" s="207"/>
      <c r="I139" s="207"/>
      <c r="J139" s="207"/>
      <c r="K139" s="206"/>
      <c r="L139" s="206"/>
      <c r="M139" s="206"/>
      <c r="N139" s="206"/>
    </row>
    <row r="140" spans="1:14">
      <c r="A140" s="202"/>
      <c r="B140" s="203"/>
      <c r="C140" s="204"/>
      <c r="D140" s="205"/>
      <c r="E140" s="206"/>
      <c r="F140" s="207"/>
      <c r="G140" s="207"/>
      <c r="H140" s="207"/>
      <c r="I140" s="207"/>
      <c r="J140" s="207"/>
      <c r="K140" s="206"/>
      <c r="L140" s="206"/>
      <c r="M140" s="206"/>
      <c r="N140" s="206"/>
    </row>
  </sheetData>
  <autoFilter ref="A3:M110" xr:uid="{00000000-0009-0000-0000-000002000000}"/>
  <dataValidations count="3">
    <dataValidation type="list" allowBlank="1" showInputMessage="1" showErrorMessage="1" sqref="J1:J1048576" xr:uid="{EE5A611C-626B-4848-A76D-0EA0AB034650}">
      <formula1>"Materials, Labor"</formula1>
    </dataValidation>
    <dataValidation type="list" allowBlank="1" showInputMessage="1" showErrorMessage="1" sqref="G7:G11 G20:G110" xr:uid="{E79F7AAC-C6C0-4B8D-A543-6898738EDDC8}">
      <formula1>"Ft' In"", Inches, NA, LF, SQ FT"</formula1>
    </dataValidation>
    <dataValidation type="list" allowBlank="1" showInputMessage="1" showErrorMessage="1" sqref="D7:D11 D20:D110" xr:uid="{3B1E461D-05F8-4B06-9DB4-A67387EA9758}">
      <formula1>"Y,N,TBD"</formula1>
    </dataValidation>
  </dataValidations>
  <pageMargins left="0.7" right="0.7" top="0.75" bottom="0.75" header="0.3" footer="0.3"/>
  <pageSetup scale="43" fitToHeight="0" orientation="landscape" horizontalDpi="4294967293"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334601D4-86B0-4224-9F0B-F1465EBDD847}">
          <x14:formula1>
            <xm:f>'Upgrade Summary'!$G$30:$G$33</xm:f>
          </x14:formula1>
          <xm:sqref>E30</xm:sqref>
        </x14:dataValidation>
        <x14:dataValidation type="list" allowBlank="1" showInputMessage="1" showErrorMessage="1" xr:uid="{C00E995D-CDD0-403D-BC81-8371EDA425D0}">
          <x14:formula1>
            <xm:f>'Upgrade Summary'!$G$34:$G$35</xm:f>
          </x14:formula1>
          <xm:sqref>E35</xm:sqref>
        </x14:dataValidation>
        <x14:dataValidation type="list" allowBlank="1" showInputMessage="1" showErrorMessage="1" xr:uid="{2D99187D-3C06-4383-8A0B-6A2ED5FED947}">
          <x14:formula1>
            <xm:f>'Upgrade Summary'!$G$38:$J$38</xm:f>
          </x14:formula1>
          <xm:sqref>E38</xm:sqref>
        </x14:dataValidation>
        <x14:dataValidation type="list" allowBlank="1" showInputMessage="1" showErrorMessage="1" xr:uid="{7BC1037C-38B7-43EB-BC0D-A6E9EEB52F0E}">
          <x14:formula1>
            <xm:f>'Upgrade Summary'!$H$45:$K$45</xm:f>
          </x14:formula1>
          <xm:sqref>E44</xm:sqref>
        </x14:dataValidation>
        <x14:dataValidation type="list" allowBlank="1" showInputMessage="1" showErrorMessage="1" xr:uid="{1D1748B9-CE0D-4B28-AFB5-DD50201E4125}">
          <x14:formula1>
            <xm:f>'Upgrade Summary'!$G$41:$J$41</xm:f>
          </x14:formula1>
          <xm:sqref>E41</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4302A-20E3-4E3E-94B0-431023E21853}">
  <sheetPr>
    <outlinePr summaryBelow="0"/>
  </sheetPr>
  <dimension ref="A1:N139"/>
  <sheetViews>
    <sheetView topLeftCell="A22" zoomScale="90" zoomScaleNormal="90" workbookViewId="0">
      <selection activeCell="E30" sqref="E30"/>
    </sheetView>
  </sheetViews>
  <sheetFormatPr defaultRowHeight="14.5" outlineLevelRow="1"/>
  <cols>
    <col min="1" max="1" width="14.26953125" customWidth="1"/>
    <col min="2" max="2" width="42.54296875" customWidth="1"/>
    <col min="3" max="3" width="40.1796875" customWidth="1"/>
    <col min="4" max="4" width="13.453125" customWidth="1"/>
    <col min="5" max="5" width="35.453125" customWidth="1"/>
    <col min="6" max="6" width="16.26953125" customWidth="1"/>
    <col min="7" max="7" width="20.7265625" customWidth="1"/>
    <col min="8" max="8" width="8" customWidth="1"/>
    <col min="9" max="9" width="15" customWidth="1"/>
    <col min="10" max="10" width="18.7265625" customWidth="1"/>
    <col min="11" max="11" width="66.1796875" style="78" customWidth="1"/>
    <col min="12" max="12" width="58.26953125" customWidth="1"/>
    <col min="13" max="13" width="29.81640625" customWidth="1"/>
    <col min="14" max="14" width="34" customWidth="1"/>
  </cols>
  <sheetData>
    <row r="1" spans="1:14">
      <c r="B1" s="68" t="s">
        <v>215</v>
      </c>
      <c r="C1">
        <v>3033</v>
      </c>
    </row>
    <row r="2" spans="1:14" ht="30" customHeight="1">
      <c r="B2" s="65" t="s">
        <v>216</v>
      </c>
      <c r="C2" s="65" t="s">
        <v>217</v>
      </c>
    </row>
    <row r="3" spans="1:14" s="3" customFormat="1">
      <c r="A3" s="52" t="s">
        <v>0</v>
      </c>
      <c r="B3" s="52" t="s">
        <v>1</v>
      </c>
      <c r="C3" s="52" t="s">
        <v>2</v>
      </c>
      <c r="D3" s="52" t="s">
        <v>3</v>
      </c>
      <c r="E3" s="52" t="s">
        <v>4</v>
      </c>
      <c r="F3" s="52" t="s">
        <v>5</v>
      </c>
      <c r="G3" s="52" t="s">
        <v>6</v>
      </c>
      <c r="H3" s="52" t="s">
        <v>7</v>
      </c>
      <c r="I3" s="52" t="s">
        <v>8</v>
      </c>
      <c r="J3" s="52" t="s">
        <v>9</v>
      </c>
      <c r="K3" s="79" t="s">
        <v>10</v>
      </c>
      <c r="L3" s="52" t="s">
        <v>11</v>
      </c>
      <c r="M3" s="52" t="s">
        <v>12</v>
      </c>
      <c r="N3" s="52" t="s">
        <v>13</v>
      </c>
    </row>
    <row r="4" spans="1:14" s="3" customFormat="1">
      <c r="A4" s="52"/>
      <c r="B4" s="138" t="s">
        <v>15</v>
      </c>
      <c r="C4" s="53"/>
      <c r="D4" s="53"/>
      <c r="E4" s="53"/>
      <c r="F4" s="53"/>
      <c r="G4" s="53"/>
      <c r="H4" s="53"/>
      <c r="I4" s="67">
        <f>I5</f>
        <v>0</v>
      </c>
      <c r="J4" s="53"/>
      <c r="K4" s="80"/>
      <c r="L4" s="53"/>
      <c r="M4" s="53"/>
      <c r="N4" s="53"/>
    </row>
    <row r="5" spans="1:14" s="3" customFormat="1" ht="26.5" outlineLevel="1">
      <c r="A5" s="52"/>
      <c r="B5" s="54" t="s">
        <v>17</v>
      </c>
      <c r="C5" s="52"/>
      <c r="D5" s="52"/>
      <c r="E5" s="52"/>
      <c r="F5" s="52"/>
      <c r="G5" s="52"/>
      <c r="H5" s="52"/>
      <c r="I5" s="139">
        <v>0</v>
      </c>
      <c r="J5" s="75" t="s">
        <v>18</v>
      </c>
      <c r="K5" s="79"/>
      <c r="L5" s="84" t="s">
        <v>19</v>
      </c>
      <c r="M5" s="52"/>
      <c r="N5" s="52"/>
    </row>
    <row r="6" spans="1:14" s="3" customFormat="1">
      <c r="A6" s="52"/>
      <c r="B6" s="138" t="s">
        <v>21</v>
      </c>
      <c r="C6" s="53"/>
      <c r="D6" s="53"/>
      <c r="E6" s="53"/>
      <c r="F6" s="53"/>
      <c r="G6" s="53"/>
      <c r="H6" s="53"/>
      <c r="I6" s="67">
        <f>SUM(I7:I11)</f>
        <v>0</v>
      </c>
      <c r="J6" s="53"/>
      <c r="K6" s="80"/>
      <c r="L6" s="53"/>
      <c r="M6" s="53"/>
      <c r="N6" s="53"/>
    </row>
    <row r="7" spans="1:14" s="3" customFormat="1" outlineLevel="1">
      <c r="A7" s="52"/>
      <c r="B7" s="54" t="s">
        <v>23</v>
      </c>
      <c r="C7" s="71"/>
      <c r="D7" s="74"/>
      <c r="E7" s="72"/>
      <c r="F7" s="75"/>
      <c r="G7" s="75"/>
      <c r="H7" s="75"/>
      <c r="I7" s="139">
        <v>0</v>
      </c>
      <c r="J7" s="75" t="s">
        <v>24</v>
      </c>
      <c r="K7" s="72"/>
      <c r="L7" s="72"/>
      <c r="M7" s="52"/>
      <c r="N7" s="52"/>
    </row>
    <row r="8" spans="1:14" s="3" customFormat="1" outlineLevel="1">
      <c r="A8" s="52"/>
      <c r="B8" s="57" t="s">
        <v>26</v>
      </c>
      <c r="C8" s="71"/>
      <c r="D8" s="74"/>
      <c r="E8" s="72"/>
      <c r="F8" s="75"/>
      <c r="G8" s="75"/>
      <c r="H8" s="75"/>
      <c r="I8" s="139">
        <v>0</v>
      </c>
      <c r="J8" s="75" t="s">
        <v>18</v>
      </c>
      <c r="K8" s="72"/>
      <c r="L8" s="72"/>
      <c r="M8" s="52"/>
      <c r="N8" s="52"/>
    </row>
    <row r="9" spans="1:14" s="3" customFormat="1" ht="101" outlineLevel="1">
      <c r="A9" s="52"/>
      <c r="B9" s="54" t="s">
        <v>28</v>
      </c>
      <c r="C9" s="71" t="s">
        <v>687</v>
      </c>
      <c r="D9" s="74" t="s">
        <v>221</v>
      </c>
      <c r="E9" s="72" t="s">
        <v>688</v>
      </c>
      <c r="F9" s="75"/>
      <c r="G9" s="75"/>
      <c r="H9" s="75"/>
      <c r="I9" s="139">
        <v>0</v>
      </c>
      <c r="J9" s="75" t="s">
        <v>24</v>
      </c>
      <c r="K9" s="72"/>
      <c r="L9" s="72"/>
      <c r="M9" s="52"/>
      <c r="N9" s="52"/>
    </row>
    <row r="10" spans="1:14" s="3" customFormat="1" outlineLevel="1">
      <c r="A10" s="52"/>
      <c r="B10" s="57" t="s">
        <v>26</v>
      </c>
      <c r="C10" s="71"/>
      <c r="D10" s="74"/>
      <c r="E10" s="72"/>
      <c r="F10" s="75"/>
      <c r="G10" s="75"/>
      <c r="H10" s="75"/>
      <c r="I10" s="139">
        <v>0</v>
      </c>
      <c r="J10" s="75" t="s">
        <v>18</v>
      </c>
      <c r="K10" s="72"/>
      <c r="L10" s="72"/>
      <c r="M10" s="52"/>
      <c r="N10" s="52"/>
    </row>
    <row r="11" spans="1:14" s="3" customFormat="1" outlineLevel="1">
      <c r="A11" s="52"/>
      <c r="B11" s="54" t="s">
        <v>31</v>
      </c>
      <c r="C11" s="71" t="s">
        <v>219</v>
      </c>
      <c r="D11" s="74" t="s">
        <v>125</v>
      </c>
      <c r="E11" s="72"/>
      <c r="F11" s="75"/>
      <c r="G11" s="75"/>
      <c r="H11" s="75"/>
      <c r="I11" s="140" t="s">
        <v>32</v>
      </c>
      <c r="J11" s="75"/>
      <c r="L11" s="72"/>
      <c r="M11" s="52"/>
      <c r="N11" s="52"/>
    </row>
    <row r="12" spans="1:14" s="3" customFormat="1">
      <c r="A12" s="52"/>
      <c r="B12" s="138" t="s">
        <v>35</v>
      </c>
      <c r="C12" s="53"/>
      <c r="D12" s="53"/>
      <c r="E12" s="53"/>
      <c r="F12" s="53"/>
      <c r="G12" s="53"/>
      <c r="H12" s="53"/>
      <c r="I12" s="67">
        <f>SUM(I13:I16)</f>
        <v>0</v>
      </c>
      <c r="J12" s="53"/>
      <c r="K12" s="80"/>
      <c r="L12" s="53"/>
      <c r="M12" s="53"/>
      <c r="N12" s="53"/>
    </row>
    <row r="13" spans="1:14" s="3" customFormat="1" ht="38.5" outlineLevel="1">
      <c r="A13" s="52"/>
      <c r="B13" s="69" t="s">
        <v>37</v>
      </c>
      <c r="C13" s="71"/>
      <c r="D13" s="71"/>
      <c r="E13" s="71"/>
      <c r="F13" s="71"/>
      <c r="G13" s="75"/>
      <c r="H13" s="71"/>
      <c r="I13" s="139">
        <v>0</v>
      </c>
      <c r="J13" s="75" t="s">
        <v>24</v>
      </c>
      <c r="K13" s="79"/>
      <c r="L13" s="84" t="s">
        <v>38</v>
      </c>
      <c r="M13" s="52"/>
      <c r="N13" s="52"/>
    </row>
    <row r="14" spans="1:14" s="3" customFormat="1" outlineLevel="1">
      <c r="A14" s="52"/>
      <c r="B14" s="70" t="s">
        <v>18</v>
      </c>
      <c r="C14" s="71"/>
      <c r="D14" s="71"/>
      <c r="E14" s="71"/>
      <c r="F14" s="71"/>
      <c r="G14" s="75"/>
      <c r="H14" s="71"/>
      <c r="I14" s="139">
        <v>0</v>
      </c>
      <c r="J14" s="75" t="s">
        <v>18</v>
      </c>
      <c r="K14" s="79"/>
      <c r="L14" s="52"/>
      <c r="M14" s="52"/>
      <c r="N14" s="52"/>
    </row>
    <row r="15" spans="1:14" s="3" customFormat="1" outlineLevel="1">
      <c r="A15" s="52"/>
      <c r="B15" s="69" t="s">
        <v>41</v>
      </c>
      <c r="C15" s="71"/>
      <c r="D15" s="71"/>
      <c r="E15" s="52"/>
      <c r="F15" s="52"/>
      <c r="G15" s="75"/>
      <c r="H15" s="52"/>
      <c r="I15" s="139">
        <v>0</v>
      </c>
      <c r="J15" s="75" t="s">
        <v>24</v>
      </c>
      <c r="K15" s="79"/>
      <c r="L15" s="52"/>
      <c r="M15" s="52"/>
      <c r="N15" s="52"/>
    </row>
    <row r="16" spans="1:14" s="3" customFormat="1" outlineLevel="1">
      <c r="A16" s="52"/>
      <c r="B16" s="70" t="s">
        <v>18</v>
      </c>
      <c r="C16" s="71"/>
      <c r="D16" s="71"/>
      <c r="E16" s="52"/>
      <c r="F16" s="52"/>
      <c r="G16" s="75"/>
      <c r="H16" s="52"/>
      <c r="I16" s="139">
        <v>0</v>
      </c>
      <c r="J16" s="75" t="s">
        <v>18</v>
      </c>
      <c r="K16" s="79"/>
      <c r="L16" s="52"/>
      <c r="M16" s="52"/>
      <c r="N16" s="52"/>
    </row>
    <row r="17" spans="1:14" s="3" customFormat="1">
      <c r="A17" s="52"/>
      <c r="B17" s="138" t="s">
        <v>44</v>
      </c>
      <c r="C17" s="141"/>
      <c r="D17" s="141"/>
      <c r="E17" s="53"/>
      <c r="F17" s="53"/>
      <c r="G17" s="142"/>
      <c r="H17" s="53"/>
      <c r="I17" s="67">
        <f>SUM(I18:I19)</f>
        <v>0</v>
      </c>
      <c r="J17" s="53"/>
      <c r="K17" s="80"/>
      <c r="L17" s="53"/>
      <c r="M17" s="53"/>
      <c r="N17" s="53"/>
    </row>
    <row r="18" spans="1:14" s="3" customFormat="1" outlineLevel="1">
      <c r="A18" s="52"/>
      <c r="B18" s="69" t="s">
        <v>45</v>
      </c>
      <c r="C18" s="71"/>
      <c r="D18" s="71"/>
      <c r="E18" s="52"/>
      <c r="F18" s="52"/>
      <c r="G18" s="75"/>
      <c r="H18" s="52"/>
      <c r="I18" s="139">
        <v>0</v>
      </c>
      <c r="J18" s="75" t="s">
        <v>24</v>
      </c>
      <c r="K18" s="79"/>
      <c r="L18" s="52"/>
      <c r="M18" s="52"/>
      <c r="N18" s="52"/>
    </row>
    <row r="19" spans="1:14" s="3" customFormat="1" outlineLevel="1">
      <c r="A19" s="52"/>
      <c r="B19" s="70" t="s">
        <v>18</v>
      </c>
      <c r="C19" s="71"/>
      <c r="D19" s="71"/>
      <c r="E19" s="52"/>
      <c r="F19" s="52"/>
      <c r="G19" s="75"/>
      <c r="H19" s="52"/>
      <c r="I19" s="139">
        <v>0</v>
      </c>
      <c r="J19" s="75" t="s">
        <v>18</v>
      </c>
      <c r="K19" s="79"/>
      <c r="L19" s="52"/>
      <c r="M19" s="52"/>
      <c r="N19" s="52"/>
    </row>
    <row r="20" spans="1:14" s="3" customFormat="1">
      <c r="A20" s="52"/>
      <c r="B20" s="138" t="s">
        <v>46</v>
      </c>
      <c r="C20" s="141"/>
      <c r="D20" s="160"/>
      <c r="E20" s="143"/>
      <c r="F20" s="142"/>
      <c r="G20" s="142"/>
      <c r="H20" s="142"/>
      <c r="I20" s="67">
        <f>SUM(I21:I28)</f>
        <v>0</v>
      </c>
      <c r="J20" s="142"/>
      <c r="K20" s="143"/>
      <c r="L20" s="143"/>
      <c r="M20" s="53"/>
      <c r="N20" s="53"/>
    </row>
    <row r="21" spans="1:14" s="3" customFormat="1" ht="58" outlineLevel="1">
      <c r="A21" s="52"/>
      <c r="B21" s="54" t="s">
        <v>47</v>
      </c>
      <c r="C21" s="81" t="s">
        <v>689</v>
      </c>
      <c r="D21" s="74" t="s">
        <v>221</v>
      </c>
      <c r="E21" s="72" t="s">
        <v>690</v>
      </c>
      <c r="F21" s="144">
        <v>1000</v>
      </c>
      <c r="G21" s="75" t="s">
        <v>223</v>
      </c>
      <c r="H21" s="144">
        <v>1</v>
      </c>
      <c r="I21" s="139">
        <v>0</v>
      </c>
      <c r="J21" s="75" t="s">
        <v>24</v>
      </c>
      <c r="K21" s="72"/>
      <c r="L21" s="72"/>
      <c r="M21" s="52"/>
      <c r="N21" s="52"/>
    </row>
    <row r="22" spans="1:14" s="3" customFormat="1" outlineLevel="1">
      <c r="A22" s="52"/>
      <c r="B22" s="57" t="s">
        <v>50</v>
      </c>
      <c r="C22" s="71"/>
      <c r="D22" s="74" t="s">
        <v>221</v>
      </c>
      <c r="E22" s="72"/>
      <c r="F22" s="75" t="s">
        <v>218</v>
      </c>
      <c r="G22" s="75"/>
      <c r="H22" s="75"/>
      <c r="I22" s="139">
        <v>0</v>
      </c>
      <c r="J22" s="75" t="s">
        <v>18</v>
      </c>
      <c r="K22" s="72"/>
      <c r="L22" s="72"/>
      <c r="M22" s="52"/>
      <c r="N22" s="52"/>
    </row>
    <row r="23" spans="1:14" s="3" customFormat="1" ht="63.5" outlineLevel="1">
      <c r="A23" s="52"/>
      <c r="B23" s="54" t="s">
        <v>51</v>
      </c>
      <c r="C23" s="3" t="s">
        <v>691</v>
      </c>
      <c r="D23" s="74" t="s">
        <v>221</v>
      </c>
      <c r="E23" s="94" t="s">
        <v>692</v>
      </c>
      <c r="F23" s="75">
        <v>1000</v>
      </c>
      <c r="G23" s="75" t="s">
        <v>223</v>
      </c>
      <c r="H23" s="3">
        <v>1</v>
      </c>
      <c r="I23" s="139">
        <v>0</v>
      </c>
      <c r="J23" s="75" t="s">
        <v>24</v>
      </c>
      <c r="K23" s="72" t="s">
        <v>693</v>
      </c>
      <c r="L23" s="72" t="s">
        <v>694</v>
      </c>
      <c r="M23" s="52"/>
      <c r="N23" s="52"/>
    </row>
    <row r="24" spans="1:14" s="3" customFormat="1" ht="42.5" outlineLevel="1">
      <c r="A24" s="52"/>
      <c r="B24" s="57" t="s">
        <v>50</v>
      </c>
      <c r="D24" s="74" t="s">
        <v>125</v>
      </c>
      <c r="F24" s="144"/>
      <c r="G24" s="75" t="s">
        <v>223</v>
      </c>
      <c r="H24" s="75"/>
      <c r="I24" s="139">
        <v>0</v>
      </c>
      <c r="J24" s="75" t="s">
        <v>18</v>
      </c>
      <c r="K24" s="81"/>
      <c r="M24" s="83" t="s">
        <v>573</v>
      </c>
      <c r="N24" s="52"/>
    </row>
    <row r="25" spans="1:14" s="3" customFormat="1" ht="26" outlineLevel="1">
      <c r="A25" s="52"/>
      <c r="B25" s="54" t="s">
        <v>54</v>
      </c>
      <c r="C25" s="71" t="s">
        <v>695</v>
      </c>
      <c r="D25" s="74" t="s">
        <v>221</v>
      </c>
      <c r="E25" s="72" t="s">
        <v>696</v>
      </c>
      <c r="F25" s="144"/>
      <c r="G25" s="75" t="s">
        <v>223</v>
      </c>
      <c r="H25" s="144"/>
      <c r="I25" s="139">
        <v>0</v>
      </c>
      <c r="J25" s="75" t="s">
        <v>24</v>
      </c>
      <c r="K25" s="72" t="s">
        <v>697</v>
      </c>
      <c r="L25" s="72"/>
      <c r="M25" s="52"/>
      <c r="N25" s="52"/>
    </row>
    <row r="26" spans="1:14" s="3" customFormat="1" outlineLevel="1">
      <c r="A26" s="52"/>
      <c r="B26" s="57" t="s">
        <v>50</v>
      </c>
      <c r="G26" s="75"/>
      <c r="H26" s="75"/>
      <c r="I26" s="139">
        <v>0</v>
      </c>
      <c r="J26" s="75" t="s">
        <v>18</v>
      </c>
      <c r="K26" s="72"/>
      <c r="L26" s="72"/>
      <c r="M26" s="52"/>
      <c r="N26" s="52"/>
    </row>
    <row r="27" spans="1:14" s="3" customFormat="1" outlineLevel="1">
      <c r="A27" s="52"/>
      <c r="B27" s="54" t="s">
        <v>55</v>
      </c>
      <c r="C27" s="71"/>
      <c r="D27" s="74" t="s">
        <v>228</v>
      </c>
      <c r="E27" s="72" t="s">
        <v>219</v>
      </c>
      <c r="F27" s="75"/>
      <c r="G27" s="75"/>
      <c r="H27" s="75"/>
      <c r="I27" s="139">
        <v>0</v>
      </c>
      <c r="J27" s="75" t="s">
        <v>24</v>
      </c>
      <c r="K27" s="72"/>
      <c r="L27" s="72"/>
      <c r="M27" s="52"/>
      <c r="N27" s="52"/>
    </row>
    <row r="28" spans="1:14" s="3" customFormat="1" outlineLevel="1">
      <c r="A28" s="52"/>
      <c r="B28" s="57" t="s">
        <v>50</v>
      </c>
      <c r="C28" s="71"/>
      <c r="D28" s="74"/>
      <c r="E28" s="72"/>
      <c r="F28" s="75"/>
      <c r="G28" s="75"/>
      <c r="H28" s="75"/>
      <c r="I28" s="139">
        <v>0</v>
      </c>
      <c r="J28" s="75" t="s">
        <v>18</v>
      </c>
      <c r="K28" s="72"/>
      <c r="L28" s="72"/>
      <c r="M28" s="52"/>
      <c r="N28" s="52"/>
    </row>
    <row r="29" spans="1:14">
      <c r="A29" s="145"/>
      <c r="B29" s="55" t="s">
        <v>56</v>
      </c>
      <c r="C29" s="141"/>
      <c r="D29" s="160"/>
      <c r="E29" s="143"/>
      <c r="F29" s="142"/>
      <c r="G29" s="142"/>
      <c r="H29" s="142"/>
      <c r="I29" s="67">
        <f>SUM(I30:I46)</f>
        <v>0</v>
      </c>
      <c r="J29" s="142"/>
      <c r="K29" s="143"/>
      <c r="L29" s="143"/>
      <c r="M29" s="143"/>
      <c r="N29" s="143"/>
    </row>
    <row r="30" spans="1:14" ht="26" outlineLevel="1">
      <c r="A30" s="146"/>
      <c r="B30" s="54" t="s">
        <v>57</v>
      </c>
      <c r="C30" s="71" t="s">
        <v>698</v>
      </c>
      <c r="D30" s="74" t="s">
        <v>221</v>
      </c>
      <c r="E30" s="94" t="s">
        <v>182</v>
      </c>
      <c r="F30" s="75">
        <v>36</v>
      </c>
      <c r="G30" s="74" t="s">
        <v>234</v>
      </c>
      <c r="H30" s="75">
        <v>1</v>
      </c>
      <c r="I30" s="139">
        <v>0</v>
      </c>
      <c r="J30" s="75" t="s">
        <v>24</v>
      </c>
      <c r="K30" s="72" t="s">
        <v>235</v>
      </c>
      <c r="L30" s="72" t="s">
        <v>699</v>
      </c>
      <c r="M30" s="72"/>
      <c r="N30" s="72"/>
    </row>
    <row r="31" spans="1:14" outlineLevel="1">
      <c r="B31" s="57" t="s">
        <v>59</v>
      </c>
      <c r="C31" s="71" t="s">
        <v>521</v>
      </c>
      <c r="D31" s="74" t="s">
        <v>221</v>
      </c>
      <c r="E31" s="72" t="s">
        <v>522</v>
      </c>
      <c r="F31" s="144" t="s">
        <v>700</v>
      </c>
      <c r="G31" s="74" t="s">
        <v>239</v>
      </c>
      <c r="H31" s="75"/>
      <c r="I31" s="139">
        <v>0</v>
      </c>
      <c r="J31" s="75" t="s">
        <v>24</v>
      </c>
      <c r="K31" s="72" t="s">
        <v>468</v>
      </c>
      <c r="L31" s="72"/>
      <c r="M31" s="72"/>
      <c r="N31" s="72"/>
    </row>
    <row r="32" spans="1:14" ht="26" outlineLevel="1">
      <c r="A32" s="56"/>
      <c r="B32" s="57" t="s">
        <v>61</v>
      </c>
      <c r="C32" s="71" t="s">
        <v>241</v>
      </c>
      <c r="D32" s="74" t="s">
        <v>221</v>
      </c>
      <c r="E32" s="72" t="s">
        <v>62</v>
      </c>
      <c r="F32" s="75" t="s">
        <v>218</v>
      </c>
      <c r="G32" s="74" t="s">
        <v>242</v>
      </c>
      <c r="H32" s="75"/>
      <c r="I32" s="139">
        <v>0</v>
      </c>
      <c r="J32" s="75" t="s">
        <v>18</v>
      </c>
      <c r="K32" s="72"/>
      <c r="L32" s="72"/>
      <c r="M32" s="72"/>
      <c r="N32" s="72"/>
    </row>
    <row r="33" spans="1:14" ht="26" outlineLevel="1">
      <c r="A33" s="56"/>
      <c r="B33" s="57" t="s">
        <v>63</v>
      </c>
      <c r="C33" s="71" t="s">
        <v>241</v>
      </c>
      <c r="D33" s="74" t="s">
        <v>221</v>
      </c>
      <c r="E33" s="72" t="s">
        <v>243</v>
      </c>
      <c r="F33" s="75" t="s">
        <v>218</v>
      </c>
      <c r="G33" s="74" t="s">
        <v>242</v>
      </c>
      <c r="H33" s="75"/>
      <c r="I33" s="139">
        <v>0</v>
      </c>
      <c r="J33" s="75" t="s">
        <v>18</v>
      </c>
      <c r="K33" s="72"/>
      <c r="L33" s="72"/>
      <c r="M33" s="72"/>
      <c r="N33" s="72"/>
    </row>
    <row r="34" spans="1:14" outlineLevel="1">
      <c r="A34" s="56"/>
      <c r="B34" s="57" t="s">
        <v>64</v>
      </c>
      <c r="C34" s="71"/>
      <c r="D34" s="74" t="s">
        <v>221</v>
      </c>
      <c r="E34" s="72" t="s">
        <v>244</v>
      </c>
      <c r="F34" s="75" t="s">
        <v>218</v>
      </c>
      <c r="G34" s="74" t="s">
        <v>242</v>
      </c>
      <c r="H34" s="75"/>
      <c r="I34" s="139"/>
      <c r="J34" s="75" t="s">
        <v>18</v>
      </c>
      <c r="K34" s="72"/>
      <c r="L34" s="72"/>
      <c r="M34" s="72"/>
      <c r="N34" s="72"/>
    </row>
    <row r="35" spans="1:14" outlineLevel="1">
      <c r="A35" s="56"/>
      <c r="B35" s="54" t="s">
        <v>65</v>
      </c>
      <c r="C35" s="71" t="s">
        <v>701</v>
      </c>
      <c r="D35" s="74" t="s">
        <v>221</v>
      </c>
      <c r="E35" s="71" t="s">
        <v>185</v>
      </c>
      <c r="F35" s="71" t="s">
        <v>218</v>
      </c>
      <c r="G35" s="74" t="s">
        <v>239</v>
      </c>
      <c r="H35" s="71" t="s">
        <v>218</v>
      </c>
      <c r="I35" s="139">
        <v>0</v>
      </c>
      <c r="J35" s="75" t="s">
        <v>24</v>
      </c>
      <c r="K35" s="72"/>
      <c r="L35" s="72"/>
      <c r="M35" s="72"/>
      <c r="N35" s="72"/>
    </row>
    <row r="36" spans="1:14" outlineLevel="1">
      <c r="A36" s="56"/>
      <c r="B36" s="57" t="s">
        <v>66</v>
      </c>
      <c r="C36" s="71" t="s">
        <v>218</v>
      </c>
      <c r="D36" s="74" t="s">
        <v>228</v>
      </c>
      <c r="E36" s="71" t="s">
        <v>218</v>
      </c>
      <c r="F36" s="71" t="s">
        <v>218</v>
      </c>
      <c r="G36" s="74"/>
      <c r="H36" s="71" t="s">
        <v>218</v>
      </c>
      <c r="I36" s="139">
        <v>0</v>
      </c>
      <c r="J36" s="75" t="s">
        <v>18</v>
      </c>
      <c r="K36" s="72"/>
      <c r="L36" s="72"/>
      <c r="M36" s="72"/>
      <c r="N36" s="72"/>
    </row>
    <row r="37" spans="1:14" outlineLevel="1">
      <c r="A37" s="56"/>
      <c r="B37" s="57" t="s">
        <v>63</v>
      </c>
      <c r="C37" s="71" t="s">
        <v>218</v>
      </c>
      <c r="D37" s="74" t="s">
        <v>228</v>
      </c>
      <c r="E37" s="71" t="s">
        <v>218</v>
      </c>
      <c r="F37" s="71" t="s">
        <v>218</v>
      </c>
      <c r="G37" s="74"/>
      <c r="H37" s="71" t="s">
        <v>218</v>
      </c>
      <c r="I37" s="139">
        <v>0</v>
      </c>
      <c r="J37" s="75" t="s">
        <v>18</v>
      </c>
      <c r="K37" s="72"/>
      <c r="L37" s="72"/>
      <c r="M37" s="72"/>
      <c r="N37" s="72"/>
    </row>
    <row r="38" spans="1:14" ht="38.5" outlineLevel="1">
      <c r="A38" s="56"/>
      <c r="B38" s="54" t="s">
        <v>67</v>
      </c>
      <c r="C38" s="71" t="s">
        <v>702</v>
      </c>
      <c r="D38" s="74" t="s">
        <v>221</v>
      </c>
      <c r="E38" s="93" t="s">
        <v>188</v>
      </c>
      <c r="F38" s="75"/>
      <c r="G38" s="74" t="s">
        <v>239</v>
      </c>
      <c r="H38" s="75">
        <v>1</v>
      </c>
      <c r="I38" s="139">
        <v>0</v>
      </c>
      <c r="J38" s="75" t="s">
        <v>24</v>
      </c>
      <c r="K38" s="72" t="s">
        <v>703</v>
      </c>
      <c r="L38" s="72"/>
      <c r="N38" s="72"/>
    </row>
    <row r="39" spans="1:14" ht="15" customHeight="1" outlineLevel="1">
      <c r="A39" s="56"/>
      <c r="B39" s="57" t="s">
        <v>66</v>
      </c>
      <c r="C39" s="71" t="s">
        <v>218</v>
      </c>
      <c r="D39" s="74" t="s">
        <v>228</v>
      </c>
      <c r="E39" s="71" t="s">
        <v>218</v>
      </c>
      <c r="F39" s="75"/>
      <c r="G39" s="74"/>
      <c r="H39" s="75"/>
      <c r="I39" s="139">
        <v>0</v>
      </c>
      <c r="J39" s="75" t="s">
        <v>18</v>
      </c>
      <c r="K39" s="72"/>
      <c r="L39" s="72"/>
      <c r="M39" s="72"/>
      <c r="N39" s="72"/>
    </row>
    <row r="40" spans="1:14" outlineLevel="1">
      <c r="A40" s="56"/>
      <c r="B40" s="57" t="s">
        <v>63</v>
      </c>
      <c r="C40" s="71" t="s">
        <v>218</v>
      </c>
      <c r="D40" s="74" t="s">
        <v>228</v>
      </c>
      <c r="E40" s="71" t="s">
        <v>218</v>
      </c>
      <c r="F40" s="75"/>
      <c r="G40" s="74"/>
      <c r="H40" s="75"/>
      <c r="I40" s="139">
        <v>0</v>
      </c>
      <c r="J40" s="75" t="s">
        <v>18</v>
      </c>
      <c r="K40" s="72"/>
      <c r="L40" s="72"/>
      <c r="M40" s="72"/>
      <c r="N40" s="72"/>
    </row>
    <row r="41" spans="1:14" ht="26" outlineLevel="1">
      <c r="A41" s="56"/>
      <c r="B41" s="54" t="s">
        <v>70</v>
      </c>
      <c r="C41" s="71" t="s">
        <v>704</v>
      </c>
      <c r="D41" s="74" t="s">
        <v>221</v>
      </c>
      <c r="E41" s="93" t="s">
        <v>193</v>
      </c>
      <c r="F41" s="75"/>
      <c r="G41" s="74" t="s">
        <v>239</v>
      </c>
      <c r="H41" s="75">
        <v>1</v>
      </c>
      <c r="I41" s="139">
        <v>0</v>
      </c>
      <c r="J41" s="75" t="s">
        <v>24</v>
      </c>
      <c r="K41" s="72"/>
      <c r="L41" s="72"/>
      <c r="M41" s="72" t="s">
        <v>590</v>
      </c>
      <c r="N41" s="72"/>
    </row>
    <row r="42" spans="1:14" outlineLevel="1">
      <c r="A42" s="56"/>
      <c r="B42" s="57" t="s">
        <v>73</v>
      </c>
      <c r="C42" s="71" t="s">
        <v>218</v>
      </c>
      <c r="D42" s="74" t="s">
        <v>228</v>
      </c>
      <c r="E42" s="72" t="s">
        <v>218</v>
      </c>
      <c r="F42" s="75"/>
      <c r="G42" s="74"/>
      <c r="H42" s="75"/>
      <c r="I42" s="139">
        <v>0</v>
      </c>
      <c r="J42" s="75" t="s">
        <v>18</v>
      </c>
      <c r="K42" s="72"/>
      <c r="L42" s="72"/>
      <c r="M42" s="72"/>
      <c r="N42" s="72"/>
    </row>
    <row r="43" spans="1:14" outlineLevel="1">
      <c r="A43" s="56"/>
      <c r="B43" s="57" t="s">
        <v>63</v>
      </c>
      <c r="C43" s="71" t="s">
        <v>218</v>
      </c>
      <c r="D43" s="74" t="s">
        <v>228</v>
      </c>
      <c r="E43" s="72" t="s">
        <v>218</v>
      </c>
      <c r="F43" s="75"/>
      <c r="G43" s="74"/>
      <c r="H43" s="75"/>
      <c r="I43" s="139">
        <v>0</v>
      </c>
      <c r="J43" s="75" t="s">
        <v>18</v>
      </c>
      <c r="K43" s="72"/>
      <c r="L43" s="72"/>
      <c r="M43" s="72"/>
      <c r="N43" s="72"/>
    </row>
    <row r="44" spans="1:14" ht="63.5" outlineLevel="1">
      <c r="A44" s="56"/>
      <c r="B44" s="54" t="s">
        <v>74</v>
      </c>
      <c r="C44" s="71" t="s">
        <v>705</v>
      </c>
      <c r="D44" s="74" t="s">
        <v>221</v>
      </c>
      <c r="E44" s="72" t="s">
        <v>198</v>
      </c>
      <c r="F44" s="75">
        <v>36</v>
      </c>
      <c r="G44" s="74" t="s">
        <v>234</v>
      </c>
      <c r="H44" s="75">
        <v>1</v>
      </c>
      <c r="I44" s="139">
        <v>0</v>
      </c>
      <c r="J44" s="75" t="s">
        <v>24</v>
      </c>
      <c r="K44" s="72" t="s">
        <v>706</v>
      </c>
      <c r="L44" s="72">
        <v>21</v>
      </c>
      <c r="M44" s="72" t="s">
        <v>474</v>
      </c>
      <c r="N44" s="72"/>
    </row>
    <row r="45" spans="1:14" ht="15" customHeight="1" outlineLevel="1">
      <c r="A45" s="56"/>
      <c r="B45" s="147" t="s">
        <v>76</v>
      </c>
      <c r="C45" s="71" t="s">
        <v>370</v>
      </c>
      <c r="D45" s="74" t="s">
        <v>228</v>
      </c>
      <c r="E45" s="72" t="s">
        <v>218</v>
      </c>
      <c r="F45" s="75"/>
      <c r="G45" s="74"/>
      <c r="H45" s="75"/>
      <c r="I45" s="139">
        <v>0</v>
      </c>
      <c r="J45" s="75" t="s">
        <v>18</v>
      </c>
      <c r="K45" s="72"/>
      <c r="L45" s="72"/>
      <c r="M45" s="72"/>
      <c r="N45" s="72"/>
    </row>
    <row r="46" spans="1:14" outlineLevel="1">
      <c r="A46" s="56"/>
      <c r="B46" s="57" t="s">
        <v>63</v>
      </c>
      <c r="C46" s="71"/>
      <c r="D46" s="74" t="s">
        <v>221</v>
      </c>
      <c r="E46" s="72" t="s">
        <v>253</v>
      </c>
      <c r="F46" s="75"/>
      <c r="G46" s="74"/>
      <c r="H46" s="75"/>
      <c r="I46" s="139">
        <v>0</v>
      </c>
      <c r="J46" s="75" t="s">
        <v>18</v>
      </c>
      <c r="K46" s="72"/>
      <c r="L46" s="72"/>
      <c r="M46" s="72"/>
      <c r="N46" s="72"/>
    </row>
    <row r="47" spans="1:14">
      <c r="A47" s="56"/>
      <c r="B47" s="55" t="s">
        <v>77</v>
      </c>
      <c r="C47" s="141"/>
      <c r="D47" s="160"/>
      <c r="E47" s="143"/>
      <c r="F47" s="142"/>
      <c r="G47" s="142"/>
      <c r="H47" s="142"/>
      <c r="I47" s="67">
        <f>SUM(I48:I68)</f>
        <v>0</v>
      </c>
      <c r="J47" s="142"/>
      <c r="K47" s="143"/>
      <c r="L47" s="143"/>
      <c r="M47" s="143"/>
      <c r="N47" s="143"/>
    </row>
    <row r="48" spans="1:14" ht="46.5" customHeight="1" outlineLevel="1">
      <c r="A48" s="56"/>
      <c r="B48" s="54" t="s">
        <v>78</v>
      </c>
      <c r="C48" s="71" t="s">
        <v>374</v>
      </c>
      <c r="D48" s="74" t="s">
        <v>221</v>
      </c>
      <c r="E48" s="72" t="s">
        <v>202</v>
      </c>
      <c r="F48" s="75"/>
      <c r="G48" s="75" t="s">
        <v>242</v>
      </c>
      <c r="H48" s="75">
        <v>1</v>
      </c>
      <c r="I48" s="139">
        <v>0</v>
      </c>
      <c r="J48" s="75" t="s">
        <v>24</v>
      </c>
      <c r="K48" s="148" t="s">
        <v>707</v>
      </c>
      <c r="L48" s="76"/>
      <c r="M48" s="72"/>
      <c r="N48" s="72"/>
    </row>
    <row r="49" spans="1:14" ht="26" outlineLevel="1">
      <c r="A49" s="56"/>
      <c r="B49" s="57" t="s">
        <v>59</v>
      </c>
      <c r="C49" s="71" t="s">
        <v>227</v>
      </c>
      <c r="D49" s="74" t="s">
        <v>221</v>
      </c>
      <c r="E49" s="72" t="s">
        <v>257</v>
      </c>
      <c r="F49" s="75">
        <v>40</v>
      </c>
      <c r="G49" s="75" t="s">
        <v>239</v>
      </c>
      <c r="H49" s="144"/>
      <c r="I49" s="139">
        <v>0</v>
      </c>
      <c r="J49" s="75" t="s">
        <v>24</v>
      </c>
      <c r="K49" s="148" t="s">
        <v>480</v>
      </c>
      <c r="L49" s="76"/>
      <c r="M49" s="72"/>
      <c r="N49" s="72"/>
    </row>
    <row r="50" spans="1:14" outlineLevel="1">
      <c r="A50" s="56"/>
      <c r="B50" s="57" t="s">
        <v>61</v>
      </c>
      <c r="C50" s="71" t="s">
        <v>260</v>
      </c>
      <c r="D50" s="74" t="s">
        <v>221</v>
      </c>
      <c r="E50" s="72"/>
      <c r="F50" s="75"/>
      <c r="G50" s="75"/>
      <c r="H50" s="75"/>
      <c r="I50" s="139">
        <v>0</v>
      </c>
      <c r="J50" s="75" t="s">
        <v>18</v>
      </c>
      <c r="K50" s="82"/>
      <c r="L50" s="148" t="s">
        <v>62</v>
      </c>
      <c r="M50" s="72"/>
      <c r="N50" s="72"/>
    </row>
    <row r="51" spans="1:14" outlineLevel="1">
      <c r="A51" s="56"/>
      <c r="B51" s="57" t="s">
        <v>63</v>
      </c>
      <c r="C51" s="71"/>
      <c r="D51" s="74" t="s">
        <v>221</v>
      </c>
      <c r="E51" s="72"/>
      <c r="F51" s="75"/>
      <c r="G51" s="75"/>
      <c r="H51" s="75"/>
      <c r="I51" s="139">
        <v>0</v>
      </c>
      <c r="J51" s="75" t="s">
        <v>18</v>
      </c>
      <c r="K51" s="148"/>
      <c r="L51" s="76"/>
      <c r="M51" s="72"/>
      <c r="N51" s="72"/>
    </row>
    <row r="52" spans="1:14" outlineLevel="1">
      <c r="A52" s="56"/>
      <c r="B52" s="57" t="s">
        <v>84</v>
      </c>
      <c r="C52" s="71"/>
      <c r="D52" s="74"/>
      <c r="E52" s="72"/>
      <c r="F52" s="75"/>
      <c r="G52" s="75"/>
      <c r="H52" s="75"/>
      <c r="I52" s="139">
        <v>0</v>
      </c>
      <c r="J52" s="75" t="s">
        <v>18</v>
      </c>
      <c r="K52" s="148"/>
      <c r="L52" s="76"/>
      <c r="M52" s="72"/>
      <c r="N52" s="72"/>
    </row>
    <row r="53" spans="1:14" outlineLevel="1">
      <c r="A53" s="56"/>
      <c r="B53" s="57" t="s">
        <v>64</v>
      </c>
      <c r="C53" s="71"/>
      <c r="D53" s="74"/>
      <c r="E53" s="72"/>
      <c r="F53" s="75"/>
      <c r="G53" s="75"/>
      <c r="H53" s="75"/>
      <c r="I53" s="139"/>
      <c r="J53" s="75" t="s">
        <v>18</v>
      </c>
      <c r="K53" s="148"/>
      <c r="L53" s="76"/>
      <c r="M53" s="72"/>
      <c r="N53" s="72"/>
    </row>
    <row r="54" spans="1:14" ht="57.75" customHeight="1" outlineLevel="1">
      <c r="A54" s="56"/>
      <c r="B54" s="54" t="s">
        <v>85</v>
      </c>
      <c r="C54" s="71"/>
      <c r="D54" s="74" t="s">
        <v>228</v>
      </c>
      <c r="E54" s="72"/>
      <c r="F54" s="75"/>
      <c r="G54" s="75" t="s">
        <v>242</v>
      </c>
      <c r="H54" s="75">
        <v>0</v>
      </c>
      <c r="I54" s="139">
        <v>0</v>
      </c>
      <c r="J54" s="75" t="s">
        <v>24</v>
      </c>
      <c r="K54" s="148"/>
      <c r="L54" s="76"/>
      <c r="M54" s="72"/>
      <c r="N54" s="72"/>
    </row>
    <row r="55" spans="1:14" outlineLevel="1">
      <c r="A55" s="56"/>
      <c r="B55" s="57" t="s">
        <v>59</v>
      </c>
      <c r="C55" s="71" t="s">
        <v>227</v>
      </c>
      <c r="D55" s="74" t="s">
        <v>228</v>
      </c>
      <c r="E55" s="72"/>
      <c r="F55" s="75"/>
      <c r="G55" s="75" t="s">
        <v>239</v>
      </c>
      <c r="H55">
        <v>0</v>
      </c>
      <c r="I55" s="139">
        <v>0</v>
      </c>
      <c r="J55" s="75" t="s">
        <v>24</v>
      </c>
      <c r="K55" s="148"/>
      <c r="L55" s="76"/>
      <c r="M55" s="72"/>
      <c r="N55" s="72"/>
    </row>
    <row r="56" spans="1:14" outlineLevel="1">
      <c r="A56" s="56"/>
      <c r="B56" s="57" t="s">
        <v>61</v>
      </c>
      <c r="C56" s="71"/>
      <c r="D56" s="74" t="s">
        <v>228</v>
      </c>
      <c r="E56" s="72"/>
      <c r="F56" s="75"/>
      <c r="G56" s="75"/>
      <c r="H56" s="75"/>
      <c r="I56" s="139">
        <v>0</v>
      </c>
      <c r="J56" s="75" t="s">
        <v>18</v>
      </c>
      <c r="K56" s="58"/>
      <c r="L56" s="148"/>
      <c r="M56" s="72"/>
      <c r="N56" s="72"/>
    </row>
    <row r="57" spans="1:14" outlineLevel="1">
      <c r="A57" s="56"/>
      <c r="B57" s="57" t="s">
        <v>63</v>
      </c>
      <c r="C57" s="71"/>
      <c r="D57" s="74" t="s">
        <v>228</v>
      </c>
      <c r="E57" s="72"/>
      <c r="F57" s="75"/>
      <c r="G57" s="75"/>
      <c r="H57" s="75"/>
      <c r="I57" s="139">
        <v>0</v>
      </c>
      <c r="J57" s="75" t="s">
        <v>18</v>
      </c>
      <c r="K57" s="148"/>
      <c r="L57" s="76"/>
      <c r="M57" s="72"/>
      <c r="N57" s="72"/>
    </row>
    <row r="58" spans="1:14" outlineLevel="1">
      <c r="A58" s="56"/>
      <c r="B58" s="57" t="s">
        <v>84</v>
      </c>
      <c r="C58" s="71"/>
      <c r="D58" s="74"/>
      <c r="E58" s="72"/>
      <c r="F58" s="75"/>
      <c r="G58" s="75"/>
      <c r="H58" s="75"/>
      <c r="I58" s="139">
        <v>0</v>
      </c>
      <c r="J58" s="75" t="s">
        <v>18</v>
      </c>
      <c r="K58" s="148"/>
      <c r="L58" s="76"/>
      <c r="M58" s="72"/>
      <c r="N58" s="72"/>
    </row>
    <row r="59" spans="1:14" outlineLevel="1">
      <c r="A59" s="56"/>
      <c r="B59" s="57" t="s">
        <v>64</v>
      </c>
      <c r="C59" s="71"/>
      <c r="D59" s="74"/>
      <c r="E59" s="72"/>
      <c r="F59" s="75"/>
      <c r="G59" s="75"/>
      <c r="H59" s="75"/>
      <c r="I59" s="139"/>
      <c r="J59" s="75" t="s">
        <v>18</v>
      </c>
      <c r="K59" s="148"/>
      <c r="L59" s="76"/>
      <c r="M59" s="72"/>
      <c r="N59" s="72"/>
    </row>
    <row r="60" spans="1:14" outlineLevel="1">
      <c r="A60" s="56"/>
      <c r="B60" s="54" t="s">
        <v>89</v>
      </c>
      <c r="C60" s="71">
        <v>1.75</v>
      </c>
      <c r="D60" s="74" t="s">
        <v>228</v>
      </c>
      <c r="E60" s="72"/>
      <c r="F60" s="75" t="s">
        <v>242</v>
      </c>
      <c r="G60" s="75" t="s">
        <v>242</v>
      </c>
      <c r="H60" s="75">
        <v>0</v>
      </c>
      <c r="I60" s="139">
        <v>0</v>
      </c>
      <c r="J60" s="75" t="s">
        <v>24</v>
      </c>
      <c r="K60" s="72"/>
      <c r="L60" s="72" t="s">
        <v>603</v>
      </c>
      <c r="M60" s="72"/>
      <c r="N60" s="72"/>
    </row>
    <row r="61" spans="1:14" outlineLevel="1">
      <c r="A61" s="56"/>
      <c r="B61" s="57" t="s">
        <v>90</v>
      </c>
      <c r="C61" s="149"/>
      <c r="D61" s="74" t="s">
        <v>228</v>
      </c>
      <c r="E61" s="72"/>
      <c r="F61" s="75"/>
      <c r="G61" s="75"/>
      <c r="H61" s="75"/>
      <c r="I61" s="139">
        <v>0</v>
      </c>
      <c r="J61" s="75"/>
      <c r="K61" s="72"/>
      <c r="L61" s="72"/>
      <c r="M61" s="72"/>
      <c r="N61" s="72"/>
    </row>
    <row r="62" spans="1:14" outlineLevel="1">
      <c r="A62" s="56"/>
      <c r="B62" s="57" t="s">
        <v>91</v>
      </c>
      <c r="C62" s="71"/>
      <c r="D62" s="74" t="s">
        <v>228</v>
      </c>
      <c r="E62" s="72"/>
      <c r="F62" s="75"/>
      <c r="G62" s="75"/>
      <c r="H62" s="75"/>
      <c r="I62" s="139">
        <v>0</v>
      </c>
      <c r="J62" s="75" t="s">
        <v>18</v>
      </c>
      <c r="K62" s="72"/>
      <c r="L62" s="72"/>
      <c r="M62" s="72"/>
      <c r="N62" s="72"/>
    </row>
    <row r="63" spans="1:14" outlineLevel="1">
      <c r="A63" s="56"/>
      <c r="B63" s="54" t="s">
        <v>92</v>
      </c>
      <c r="C63" s="71">
        <v>1.2</v>
      </c>
      <c r="D63" s="74" t="s">
        <v>228</v>
      </c>
      <c r="E63" s="72"/>
      <c r="F63" s="75" t="s">
        <v>242</v>
      </c>
      <c r="G63" s="75" t="s">
        <v>242</v>
      </c>
      <c r="H63" s="75"/>
      <c r="I63" s="139">
        <v>0</v>
      </c>
      <c r="J63" s="75" t="s">
        <v>24</v>
      </c>
      <c r="K63" s="82"/>
      <c r="L63" s="146"/>
      <c r="M63" s="72"/>
      <c r="N63" s="72"/>
    </row>
    <row r="64" spans="1:14" outlineLevel="1">
      <c r="A64" s="56"/>
      <c r="B64" s="57" t="s">
        <v>91</v>
      </c>
      <c r="C64" s="71"/>
      <c r="D64" s="74"/>
      <c r="E64" s="72"/>
      <c r="F64" s="75"/>
      <c r="G64" s="75"/>
      <c r="H64" s="75"/>
      <c r="I64" s="139">
        <v>0</v>
      </c>
      <c r="J64" s="75" t="s">
        <v>18</v>
      </c>
      <c r="K64" s="146"/>
      <c r="L64" s="72"/>
      <c r="M64" s="72"/>
      <c r="N64" s="72"/>
    </row>
    <row r="65" spans="1:14" outlineLevel="1">
      <c r="A65" s="56"/>
      <c r="B65" s="54" t="s">
        <v>93</v>
      </c>
      <c r="C65" s="71">
        <v>1.75</v>
      </c>
      <c r="D65" s="74" t="s">
        <v>228</v>
      </c>
      <c r="E65" s="72"/>
      <c r="F65" s="75" t="s">
        <v>242</v>
      </c>
      <c r="G65" s="75" t="s">
        <v>242</v>
      </c>
      <c r="H65" s="75">
        <v>0</v>
      </c>
      <c r="I65" s="139">
        <v>0</v>
      </c>
      <c r="J65" s="75" t="s">
        <v>24</v>
      </c>
      <c r="K65" s="72"/>
      <c r="L65" s="72"/>
      <c r="M65" s="72"/>
      <c r="N65" s="72"/>
    </row>
    <row r="66" spans="1:14" outlineLevel="1">
      <c r="A66" s="56"/>
      <c r="B66" s="57" t="s">
        <v>91</v>
      </c>
      <c r="C66" s="71"/>
      <c r="D66" s="74"/>
      <c r="E66" s="72"/>
      <c r="F66" s="75"/>
      <c r="G66" s="75"/>
      <c r="H66" s="75"/>
      <c r="I66" s="139">
        <v>0</v>
      </c>
      <c r="J66" s="75" t="s">
        <v>18</v>
      </c>
      <c r="K66" s="72"/>
      <c r="L66" s="72"/>
      <c r="M66" s="72"/>
      <c r="N66" s="72"/>
    </row>
    <row r="67" spans="1:14" outlineLevel="1">
      <c r="A67" s="56"/>
      <c r="B67" s="54" t="s">
        <v>94</v>
      </c>
      <c r="C67" s="71">
        <v>1.6</v>
      </c>
      <c r="D67" s="74" t="s">
        <v>221</v>
      </c>
      <c r="E67" s="72" t="s">
        <v>607</v>
      </c>
      <c r="F67" s="75"/>
      <c r="G67" s="75" t="s">
        <v>242</v>
      </c>
      <c r="H67" s="75">
        <v>1</v>
      </c>
      <c r="I67" s="139">
        <v>0</v>
      </c>
      <c r="J67" s="75" t="s">
        <v>24</v>
      </c>
      <c r="K67" s="72"/>
      <c r="L67" s="72" t="s">
        <v>319</v>
      </c>
      <c r="M67" s="72"/>
      <c r="N67" s="72"/>
    </row>
    <row r="68" spans="1:14" outlineLevel="1">
      <c r="A68" s="56"/>
      <c r="B68" s="57" t="s">
        <v>91</v>
      </c>
      <c r="C68" s="71"/>
      <c r="D68" s="74"/>
      <c r="E68" s="72"/>
      <c r="F68" s="75"/>
      <c r="G68" s="75"/>
      <c r="H68" s="75"/>
      <c r="I68" s="139">
        <v>0</v>
      </c>
      <c r="J68" s="75" t="s">
        <v>18</v>
      </c>
      <c r="K68" s="72"/>
      <c r="L68" s="72"/>
      <c r="M68" s="72"/>
      <c r="N68" s="72"/>
    </row>
    <row r="69" spans="1:14">
      <c r="A69" s="56"/>
      <c r="B69" s="55" t="s">
        <v>95</v>
      </c>
      <c r="C69" s="141"/>
      <c r="D69" s="160"/>
      <c r="E69" s="143"/>
      <c r="F69" s="142"/>
      <c r="G69" s="142"/>
      <c r="H69" s="142"/>
      <c r="I69" s="67">
        <f>SUM(I70:I90)</f>
        <v>0</v>
      </c>
      <c r="J69" s="142"/>
      <c r="K69" s="143"/>
      <c r="L69" s="143"/>
      <c r="M69" s="143"/>
      <c r="N69" s="143"/>
    </row>
    <row r="70" spans="1:14" ht="65.25" customHeight="1" outlineLevel="1">
      <c r="A70" s="56"/>
      <c r="B70" s="54" t="s">
        <v>96</v>
      </c>
      <c r="C70" s="71" t="s">
        <v>267</v>
      </c>
      <c r="D70" s="74" t="s">
        <v>221</v>
      </c>
      <c r="E70" s="72" t="s">
        <v>321</v>
      </c>
      <c r="F70" s="75"/>
      <c r="G70" s="75" t="s">
        <v>234</v>
      </c>
      <c r="H70" s="75">
        <v>1</v>
      </c>
      <c r="I70" s="139">
        <v>0</v>
      </c>
      <c r="J70" s="75" t="s">
        <v>24</v>
      </c>
      <c r="K70" s="77" t="s">
        <v>432</v>
      </c>
      <c r="L70" s="72" t="s">
        <v>708</v>
      </c>
      <c r="M70" s="72"/>
      <c r="N70" s="72"/>
    </row>
    <row r="71" spans="1:14" outlineLevel="1">
      <c r="A71" s="56"/>
      <c r="B71" s="57" t="s">
        <v>101</v>
      </c>
      <c r="C71" s="71"/>
      <c r="D71" s="74"/>
      <c r="E71" s="72"/>
      <c r="F71" s="75"/>
      <c r="G71" s="75"/>
      <c r="H71" s="75"/>
      <c r="I71" s="139">
        <v>0</v>
      </c>
      <c r="J71" s="75" t="s">
        <v>18</v>
      </c>
      <c r="K71" s="72"/>
      <c r="L71" s="72"/>
      <c r="M71" s="72"/>
      <c r="N71" s="72"/>
    </row>
    <row r="72" spans="1:14" outlineLevel="1">
      <c r="A72" s="56"/>
      <c r="B72" s="57" t="s">
        <v>102</v>
      </c>
      <c r="C72" s="71"/>
      <c r="D72" s="74"/>
      <c r="E72" s="72" t="s">
        <v>380</v>
      </c>
      <c r="F72" s="75" t="s">
        <v>242</v>
      </c>
      <c r="G72" s="75"/>
      <c r="H72" s="75"/>
      <c r="I72" s="139">
        <v>0</v>
      </c>
      <c r="J72" s="75" t="s">
        <v>18</v>
      </c>
      <c r="K72" s="72"/>
      <c r="L72" s="72"/>
      <c r="M72" s="72"/>
      <c r="N72" s="72"/>
    </row>
    <row r="73" spans="1:14" outlineLevel="1">
      <c r="A73" s="56"/>
      <c r="B73" s="57" t="s">
        <v>63</v>
      </c>
      <c r="C73" s="71"/>
      <c r="D73" s="74"/>
      <c r="E73" s="72" t="s">
        <v>272</v>
      </c>
      <c r="F73" s="75"/>
      <c r="G73" s="75"/>
      <c r="H73" s="75"/>
      <c r="I73" s="139">
        <v>0</v>
      </c>
      <c r="J73" s="75" t="s">
        <v>18</v>
      </c>
      <c r="K73" s="72"/>
      <c r="L73" s="72"/>
      <c r="M73" s="72"/>
      <c r="N73" s="72"/>
    </row>
    <row r="74" spans="1:14" outlineLevel="1">
      <c r="A74" s="56"/>
      <c r="B74" s="54" t="s">
        <v>103</v>
      </c>
      <c r="C74" s="71" t="s">
        <v>218</v>
      </c>
      <c r="D74" s="74" t="s">
        <v>228</v>
      </c>
      <c r="E74" s="72"/>
      <c r="F74" s="75"/>
      <c r="G74" s="75"/>
      <c r="H74" s="75"/>
      <c r="I74" s="139">
        <v>0</v>
      </c>
      <c r="J74" s="75" t="s">
        <v>24</v>
      </c>
      <c r="K74" s="146"/>
      <c r="L74" s="72"/>
      <c r="M74" s="72"/>
      <c r="N74" s="72"/>
    </row>
    <row r="75" spans="1:14" outlineLevel="1">
      <c r="A75" s="56"/>
      <c r="B75" s="57" t="s">
        <v>106</v>
      </c>
      <c r="C75" s="71"/>
      <c r="D75" s="74"/>
      <c r="E75" s="72" t="s">
        <v>218</v>
      </c>
      <c r="F75" s="75"/>
      <c r="G75" s="75"/>
      <c r="H75" s="75"/>
      <c r="I75" s="139">
        <v>0</v>
      </c>
      <c r="J75" s="75" t="s">
        <v>18</v>
      </c>
      <c r="K75" s="72"/>
      <c r="L75" s="72"/>
      <c r="M75" s="72"/>
      <c r="N75" s="72"/>
    </row>
    <row r="76" spans="1:14" outlineLevel="1">
      <c r="A76" s="56"/>
      <c r="B76" s="57" t="s">
        <v>102</v>
      </c>
      <c r="C76" s="71"/>
      <c r="D76" s="74"/>
      <c r="E76" s="72" t="s">
        <v>218</v>
      </c>
      <c r="F76" s="75"/>
      <c r="G76" s="75"/>
      <c r="H76" s="75"/>
      <c r="I76" s="139">
        <v>0</v>
      </c>
      <c r="J76" s="75" t="s">
        <v>18</v>
      </c>
      <c r="K76" s="72"/>
      <c r="L76" s="72"/>
      <c r="M76" s="72"/>
      <c r="N76" s="72"/>
    </row>
    <row r="77" spans="1:14" outlineLevel="1">
      <c r="A77" s="56"/>
      <c r="B77" s="57" t="s">
        <v>63</v>
      </c>
      <c r="C77" s="71"/>
      <c r="D77" s="74"/>
      <c r="E77" s="72" t="s">
        <v>218</v>
      </c>
      <c r="F77" s="75"/>
      <c r="G77" s="75"/>
      <c r="H77" s="75"/>
      <c r="I77" s="139">
        <v>0</v>
      </c>
      <c r="J77" s="75" t="s">
        <v>18</v>
      </c>
      <c r="K77" s="72"/>
      <c r="L77" s="72"/>
      <c r="M77" s="72"/>
      <c r="N77" s="72"/>
    </row>
    <row r="78" spans="1:14" ht="26" outlineLevel="1">
      <c r="A78" s="56"/>
      <c r="B78" s="54" t="s">
        <v>107</v>
      </c>
      <c r="C78" s="71" t="s">
        <v>326</v>
      </c>
      <c r="D78" s="74" t="s">
        <v>221</v>
      </c>
      <c r="E78" s="72" t="s">
        <v>611</v>
      </c>
      <c r="F78" s="75"/>
      <c r="G78" s="75" t="s">
        <v>275</v>
      </c>
      <c r="H78" s="75" t="s">
        <v>125</v>
      </c>
      <c r="I78" s="139">
        <v>0</v>
      </c>
      <c r="J78" s="75" t="s">
        <v>24</v>
      </c>
      <c r="K78" s="72" t="s">
        <v>709</v>
      </c>
      <c r="L78" s="72" t="s">
        <v>437</v>
      </c>
      <c r="M78" s="72"/>
      <c r="N78" s="72"/>
    </row>
    <row r="79" spans="1:14" outlineLevel="1">
      <c r="A79" s="56"/>
      <c r="B79" s="57" t="s">
        <v>26</v>
      </c>
      <c r="C79" s="71"/>
      <c r="D79" s="74" t="s">
        <v>221</v>
      </c>
      <c r="E79" s="72"/>
      <c r="F79" s="75"/>
      <c r="G79" s="75"/>
      <c r="H79" s="75"/>
      <c r="I79" s="139">
        <v>0</v>
      </c>
      <c r="J79" s="75" t="s">
        <v>18</v>
      </c>
      <c r="K79" s="72"/>
      <c r="L79" s="72"/>
      <c r="M79" s="72"/>
      <c r="N79" s="72"/>
    </row>
    <row r="80" spans="1:14" outlineLevel="1">
      <c r="A80" s="56"/>
      <c r="B80" s="57" t="s">
        <v>63</v>
      </c>
      <c r="C80" s="71"/>
      <c r="D80" s="74" t="s">
        <v>221</v>
      </c>
      <c r="E80" s="72"/>
      <c r="F80" s="75"/>
      <c r="G80" s="75"/>
      <c r="H80" s="75"/>
      <c r="I80" s="139">
        <v>0</v>
      </c>
      <c r="J80" s="75" t="s">
        <v>18</v>
      </c>
      <c r="K80" s="72"/>
      <c r="L80" s="72"/>
      <c r="M80" s="72"/>
      <c r="N80" s="72"/>
    </row>
    <row r="81" spans="1:14" outlineLevel="1">
      <c r="A81" s="56"/>
      <c r="B81" s="54" t="s">
        <v>109</v>
      </c>
      <c r="C81" s="71" t="s">
        <v>218</v>
      </c>
      <c r="D81" s="74" t="s">
        <v>221</v>
      </c>
      <c r="E81" s="72" t="s">
        <v>329</v>
      </c>
      <c r="F81" s="75"/>
      <c r="G81" s="75" t="s">
        <v>276</v>
      </c>
      <c r="H81" s="75"/>
      <c r="I81" s="139">
        <v>0</v>
      </c>
      <c r="J81" s="75" t="s">
        <v>24</v>
      </c>
      <c r="K81" s="72" t="s">
        <v>110</v>
      </c>
      <c r="L81" s="72" t="s">
        <v>613</v>
      </c>
      <c r="M81" s="72"/>
      <c r="N81" s="72"/>
    </row>
    <row r="82" spans="1:14" outlineLevel="1">
      <c r="A82" s="56"/>
      <c r="B82" s="57" t="s">
        <v>26</v>
      </c>
      <c r="C82" s="71" t="s">
        <v>218</v>
      </c>
      <c r="D82" s="74"/>
      <c r="E82" s="72"/>
      <c r="F82" s="75"/>
      <c r="G82" s="75"/>
      <c r="H82" s="75"/>
      <c r="I82" s="139">
        <v>0</v>
      </c>
      <c r="J82" s="75" t="s">
        <v>18</v>
      </c>
      <c r="K82" s="72"/>
      <c r="L82" s="72"/>
      <c r="M82" s="72"/>
      <c r="N82" s="72"/>
    </row>
    <row r="83" spans="1:14" outlineLevel="1">
      <c r="A83" s="56"/>
      <c r="B83" s="57" t="s">
        <v>63</v>
      </c>
      <c r="C83" s="71" t="s">
        <v>218</v>
      </c>
      <c r="D83" s="74"/>
      <c r="E83" s="72"/>
      <c r="F83" s="75"/>
      <c r="G83" s="75"/>
      <c r="H83" s="75"/>
      <c r="I83" s="139">
        <v>0</v>
      </c>
      <c r="J83" s="75" t="s">
        <v>18</v>
      </c>
      <c r="K83" s="72"/>
      <c r="L83" s="72"/>
      <c r="M83" s="72"/>
      <c r="N83" s="72"/>
    </row>
    <row r="84" spans="1:14" ht="51" outlineLevel="1">
      <c r="A84" s="56"/>
      <c r="B84" s="54" t="s">
        <v>111</v>
      </c>
      <c r="C84" s="71" t="s">
        <v>385</v>
      </c>
      <c r="D84" s="74" t="s">
        <v>221</v>
      </c>
      <c r="E84" s="72" t="s">
        <v>277</v>
      </c>
      <c r="F84" s="75"/>
      <c r="G84" s="75" t="s">
        <v>242</v>
      </c>
      <c r="H84" s="75">
        <v>1</v>
      </c>
      <c r="I84" s="139">
        <v>0</v>
      </c>
      <c r="J84" s="75" t="s">
        <v>24</v>
      </c>
      <c r="K84" s="72" t="s">
        <v>112</v>
      </c>
      <c r="L84" s="72"/>
      <c r="M84" s="72"/>
      <c r="N84" s="72"/>
    </row>
    <row r="85" spans="1:14" outlineLevel="1">
      <c r="A85" s="56"/>
      <c r="B85" s="57" t="s">
        <v>113</v>
      </c>
      <c r="C85" s="71"/>
      <c r="D85" s="74"/>
      <c r="E85" s="72"/>
      <c r="F85" s="75"/>
      <c r="G85" s="75"/>
      <c r="H85" s="75"/>
      <c r="I85" s="139">
        <v>0</v>
      </c>
      <c r="J85" s="75" t="s">
        <v>18</v>
      </c>
      <c r="K85" s="72"/>
      <c r="L85" s="72"/>
      <c r="M85" s="72"/>
      <c r="N85" s="72"/>
    </row>
    <row r="86" spans="1:14" outlineLevel="1">
      <c r="A86" s="56"/>
      <c r="B86" s="57" t="s">
        <v>114</v>
      </c>
      <c r="C86" s="71"/>
      <c r="D86" s="74"/>
      <c r="E86" s="72" t="s">
        <v>542</v>
      </c>
      <c r="F86" s="75"/>
      <c r="G86" s="75"/>
      <c r="H86" s="75"/>
      <c r="I86" s="139">
        <v>0</v>
      </c>
      <c r="J86" s="75" t="s">
        <v>18</v>
      </c>
      <c r="K86" s="72"/>
      <c r="L86" s="72"/>
      <c r="M86" s="72"/>
      <c r="N86" s="72"/>
    </row>
    <row r="87" spans="1:14" outlineLevel="1">
      <c r="A87" s="56"/>
      <c r="B87" s="57" t="s">
        <v>115</v>
      </c>
      <c r="C87" s="71"/>
      <c r="D87" s="74" t="s">
        <v>125</v>
      </c>
      <c r="E87" s="72"/>
      <c r="F87" s="75"/>
      <c r="G87" s="75"/>
      <c r="H87" s="75"/>
      <c r="I87" s="139">
        <v>0</v>
      </c>
      <c r="J87" s="75" t="s">
        <v>18</v>
      </c>
      <c r="K87" s="72"/>
      <c r="L87" s="72"/>
      <c r="M87" s="72"/>
      <c r="N87" s="72"/>
    </row>
    <row r="88" spans="1:14" ht="51" outlineLevel="1">
      <c r="A88" s="56"/>
      <c r="B88" s="54" t="s">
        <v>116</v>
      </c>
      <c r="C88" s="71" t="s">
        <v>710</v>
      </c>
      <c r="D88" s="74" t="s">
        <v>221</v>
      </c>
      <c r="E88" s="72" t="s">
        <v>212</v>
      </c>
      <c r="F88" s="75">
        <v>36</v>
      </c>
      <c r="G88" s="75" t="s">
        <v>234</v>
      </c>
      <c r="H88" s="75">
        <v>1</v>
      </c>
      <c r="I88" s="139">
        <v>0</v>
      </c>
      <c r="J88" s="75" t="s">
        <v>24</v>
      </c>
      <c r="K88" s="146" t="s">
        <v>279</v>
      </c>
      <c r="L88" s="72"/>
      <c r="M88" s="72"/>
      <c r="N88" s="72"/>
    </row>
    <row r="89" spans="1:14" outlineLevel="1">
      <c r="A89" s="56"/>
      <c r="B89" s="57" t="s">
        <v>26</v>
      </c>
      <c r="C89" s="71"/>
      <c r="D89" s="74"/>
      <c r="E89" s="72"/>
      <c r="F89" s="75"/>
      <c r="G89" s="75"/>
      <c r="H89" s="75"/>
      <c r="I89" s="139">
        <v>0</v>
      </c>
      <c r="J89" s="75" t="s">
        <v>18</v>
      </c>
      <c r="K89" s="146"/>
      <c r="L89" s="72"/>
      <c r="M89" s="72"/>
      <c r="N89" s="72"/>
    </row>
    <row r="90" spans="1:14" outlineLevel="1">
      <c r="A90" s="56"/>
      <c r="B90" s="57" t="s">
        <v>115</v>
      </c>
      <c r="C90" s="71"/>
      <c r="D90" s="74"/>
      <c r="E90" s="72"/>
      <c r="F90" s="75"/>
      <c r="G90" s="75"/>
      <c r="H90" s="75"/>
      <c r="I90" s="139">
        <v>0</v>
      </c>
      <c r="J90" s="75" t="s">
        <v>18</v>
      </c>
      <c r="K90" s="146"/>
      <c r="L90" s="72"/>
      <c r="M90" s="72"/>
      <c r="N90" s="72"/>
    </row>
    <row r="91" spans="1:14">
      <c r="A91" s="56"/>
      <c r="B91" s="55" t="s">
        <v>118</v>
      </c>
      <c r="C91" s="141"/>
      <c r="D91" s="160"/>
      <c r="E91" s="143"/>
      <c r="F91" s="142"/>
      <c r="G91" s="142"/>
      <c r="H91" s="142"/>
      <c r="I91" s="67">
        <f>SUM(I92:I102)</f>
        <v>0</v>
      </c>
      <c r="J91" s="142"/>
      <c r="K91" s="143"/>
      <c r="L91" s="143"/>
      <c r="M91" s="143"/>
      <c r="N91" s="143"/>
    </row>
    <row r="92" spans="1:14" ht="40.5" customHeight="1" outlineLevel="1">
      <c r="A92" s="56"/>
      <c r="B92" s="54" t="s">
        <v>119</v>
      </c>
      <c r="C92" s="71" t="s">
        <v>711</v>
      </c>
      <c r="D92" s="74" t="s">
        <v>228</v>
      </c>
      <c r="E92" s="72" t="s">
        <v>712</v>
      </c>
      <c r="F92" s="75"/>
      <c r="G92" s="75" t="s">
        <v>242</v>
      </c>
      <c r="H92" s="75">
        <v>1</v>
      </c>
      <c r="I92" s="139">
        <v>0</v>
      </c>
      <c r="J92" s="75" t="s">
        <v>24</v>
      </c>
      <c r="K92" s="72" t="s">
        <v>713</v>
      </c>
      <c r="L92" s="72"/>
      <c r="M92" s="72"/>
      <c r="N92" s="72"/>
    </row>
    <row r="93" spans="1:14" outlineLevel="1">
      <c r="A93" s="56"/>
      <c r="B93" s="57" t="s">
        <v>26</v>
      </c>
      <c r="C93" s="71"/>
      <c r="D93" s="74"/>
      <c r="E93" s="72"/>
      <c r="F93" s="75"/>
      <c r="G93" s="75"/>
      <c r="H93" s="75"/>
      <c r="I93" s="139">
        <v>0</v>
      </c>
      <c r="J93" s="75" t="s">
        <v>18</v>
      </c>
      <c r="K93" s="72"/>
      <c r="L93" s="72"/>
      <c r="M93" s="72"/>
      <c r="N93" s="72"/>
    </row>
    <row r="94" spans="1:14" ht="38.5" outlineLevel="1">
      <c r="A94" s="56"/>
      <c r="B94" s="54" t="s">
        <v>122</v>
      </c>
      <c r="C94" s="71" t="s">
        <v>388</v>
      </c>
      <c r="D94" s="74" t="s">
        <v>221</v>
      </c>
      <c r="E94" s="72" t="s">
        <v>389</v>
      </c>
      <c r="F94" s="75"/>
      <c r="G94" s="75" t="s">
        <v>242</v>
      </c>
      <c r="H94" s="75">
        <v>1</v>
      </c>
      <c r="I94" s="140" t="s">
        <v>32</v>
      </c>
      <c r="J94" s="75" t="s">
        <v>24</v>
      </c>
      <c r="K94" s="72" t="s">
        <v>714</v>
      </c>
      <c r="L94" s="72"/>
      <c r="M94" s="72"/>
      <c r="N94" s="72"/>
    </row>
    <row r="95" spans="1:14" outlineLevel="1">
      <c r="A95" s="56"/>
      <c r="B95" s="57" t="s">
        <v>126</v>
      </c>
      <c r="C95" s="71"/>
      <c r="D95" s="74"/>
      <c r="E95" s="72"/>
      <c r="F95" s="75"/>
      <c r="G95" s="75"/>
      <c r="H95" s="75"/>
      <c r="I95" s="140"/>
      <c r="J95" s="75" t="s">
        <v>18</v>
      </c>
      <c r="K95" s="72"/>
      <c r="L95" s="72"/>
      <c r="M95" s="72"/>
      <c r="N95" s="72"/>
    </row>
    <row r="96" spans="1:14" ht="38.5" outlineLevel="1">
      <c r="A96" s="56"/>
      <c r="B96" s="54" t="s">
        <v>127</v>
      </c>
      <c r="C96" s="71" t="s">
        <v>715</v>
      </c>
      <c r="D96" s="74" t="s">
        <v>221</v>
      </c>
      <c r="E96" s="72" t="s">
        <v>716</v>
      </c>
      <c r="F96" s="75"/>
      <c r="G96" s="75" t="s">
        <v>242</v>
      </c>
      <c r="H96" s="75">
        <v>1</v>
      </c>
      <c r="I96" s="140" t="s">
        <v>32</v>
      </c>
      <c r="J96" s="75" t="s">
        <v>24</v>
      </c>
      <c r="K96" s="72" t="s">
        <v>717</v>
      </c>
      <c r="L96" s="72" t="s">
        <v>718</v>
      </c>
      <c r="M96" s="72"/>
      <c r="N96" s="72"/>
    </row>
    <row r="97" spans="1:14" outlineLevel="1">
      <c r="A97" s="56"/>
      <c r="B97" s="57" t="s">
        <v>129</v>
      </c>
      <c r="C97" s="71"/>
      <c r="D97" s="74" t="s">
        <v>221</v>
      </c>
      <c r="F97" s="75"/>
      <c r="G97" s="75"/>
      <c r="H97" s="75"/>
      <c r="I97" s="140" t="s">
        <v>32</v>
      </c>
      <c r="J97" s="75" t="s">
        <v>18</v>
      </c>
      <c r="K97" s="72"/>
      <c r="M97" s="72"/>
      <c r="N97" s="72"/>
    </row>
    <row r="98" spans="1:14" outlineLevel="1">
      <c r="A98" s="56"/>
      <c r="B98" s="54" t="s">
        <v>130</v>
      </c>
      <c r="C98" s="71" t="s">
        <v>395</v>
      </c>
      <c r="D98" s="74" t="s">
        <v>228</v>
      </c>
      <c r="E98" s="72"/>
      <c r="F98" s="75" t="s">
        <v>242</v>
      </c>
      <c r="G98" s="75" t="s">
        <v>242</v>
      </c>
      <c r="H98" s="75"/>
      <c r="I98" s="139">
        <v>0</v>
      </c>
      <c r="J98" s="75" t="s">
        <v>24</v>
      </c>
      <c r="K98" s="72"/>
      <c r="L98" s="72"/>
      <c r="M98" s="72"/>
      <c r="N98" s="72"/>
    </row>
    <row r="99" spans="1:14" outlineLevel="1">
      <c r="A99" s="56"/>
      <c r="B99" s="57" t="s">
        <v>26</v>
      </c>
      <c r="C99" s="71"/>
      <c r="D99" s="74"/>
      <c r="E99" s="72"/>
      <c r="F99" s="75"/>
      <c r="G99" s="75"/>
      <c r="H99" s="75"/>
      <c r="I99" s="139">
        <v>0</v>
      </c>
      <c r="J99" s="75" t="s">
        <v>18</v>
      </c>
      <c r="K99" s="72"/>
      <c r="L99" s="72"/>
      <c r="M99" s="72"/>
      <c r="N99" s="72"/>
    </row>
    <row r="100" spans="1:14" outlineLevel="1">
      <c r="A100" s="56"/>
      <c r="B100" s="57" t="s">
        <v>63</v>
      </c>
      <c r="C100" s="71"/>
      <c r="D100" s="74"/>
      <c r="E100" s="72"/>
      <c r="F100" s="75"/>
      <c r="G100" s="75"/>
      <c r="H100" s="75"/>
      <c r="I100" s="139">
        <v>0</v>
      </c>
      <c r="J100" s="75" t="s">
        <v>18</v>
      </c>
      <c r="K100" s="72"/>
      <c r="L100" s="72"/>
      <c r="M100" s="72"/>
      <c r="N100" s="72"/>
    </row>
    <row r="101" spans="1:14" outlineLevel="1">
      <c r="A101" s="56"/>
      <c r="B101" s="54" t="s">
        <v>131</v>
      </c>
      <c r="C101" s="71" t="s">
        <v>218</v>
      </c>
      <c r="D101" s="74"/>
      <c r="E101" s="72"/>
      <c r="F101" s="75"/>
      <c r="G101" s="75"/>
      <c r="H101" s="75"/>
      <c r="I101" s="139">
        <v>0</v>
      </c>
      <c r="J101" s="75"/>
      <c r="K101" s="72"/>
      <c r="L101" s="72"/>
      <c r="M101" s="72"/>
      <c r="N101" s="72"/>
    </row>
    <row r="102" spans="1:14" outlineLevel="1">
      <c r="A102" s="56"/>
      <c r="B102" s="57" t="s">
        <v>132</v>
      </c>
      <c r="C102" s="71" t="s">
        <v>218</v>
      </c>
      <c r="D102" s="74"/>
      <c r="E102" s="72"/>
      <c r="F102" s="75"/>
      <c r="G102" s="75"/>
      <c r="H102" s="75"/>
      <c r="I102" s="139">
        <v>0</v>
      </c>
      <c r="J102" s="75"/>
      <c r="K102" s="72"/>
      <c r="L102" s="72"/>
      <c r="M102" s="72"/>
      <c r="N102" s="72"/>
    </row>
    <row r="103" spans="1:14" outlineLevel="1">
      <c r="A103" s="56"/>
      <c r="B103" s="138" t="s">
        <v>133</v>
      </c>
      <c r="C103" s="141"/>
      <c r="D103" s="160"/>
      <c r="E103" s="143"/>
      <c r="F103" s="142"/>
      <c r="G103" s="142"/>
      <c r="H103" s="142"/>
      <c r="I103" s="67">
        <f>SUM(I104:I105)</f>
        <v>0</v>
      </c>
      <c r="J103" s="142"/>
      <c r="K103" s="143"/>
      <c r="L103" s="143"/>
      <c r="M103" s="143"/>
      <c r="N103" s="143"/>
    </row>
    <row r="104" spans="1:14" outlineLevel="1">
      <c r="A104" s="56"/>
      <c r="B104" s="54" t="s">
        <v>134</v>
      </c>
      <c r="C104" s="71" t="s">
        <v>218</v>
      </c>
      <c r="D104" s="74" t="s">
        <v>221</v>
      </c>
      <c r="E104" s="72" t="s">
        <v>719</v>
      </c>
      <c r="F104" s="75"/>
      <c r="G104" s="75"/>
      <c r="H104" s="75"/>
      <c r="I104" s="140" t="s">
        <v>32</v>
      </c>
      <c r="J104" s="75"/>
      <c r="K104" s="72"/>
      <c r="L104" s="72"/>
      <c r="M104" s="72"/>
      <c r="N104" s="72"/>
    </row>
    <row r="105" spans="1:14" outlineLevel="1">
      <c r="A105" s="56"/>
      <c r="B105" s="57" t="s">
        <v>136</v>
      </c>
      <c r="C105" s="71" t="s">
        <v>720</v>
      </c>
      <c r="D105" s="74" t="s">
        <v>228</v>
      </c>
      <c r="E105" s="146"/>
      <c r="F105" s="75"/>
      <c r="G105" s="75"/>
      <c r="H105" s="75"/>
      <c r="I105" s="140" t="s">
        <v>137</v>
      </c>
      <c r="J105" s="75"/>
      <c r="K105" s="72" t="s">
        <v>721</v>
      </c>
      <c r="L105" s="146"/>
      <c r="M105" s="72"/>
      <c r="N105" s="72"/>
    </row>
    <row r="106" spans="1:14">
      <c r="A106" s="56"/>
      <c r="B106" s="138" t="s">
        <v>139</v>
      </c>
      <c r="C106" s="141"/>
      <c r="D106" s="160"/>
      <c r="E106" s="143"/>
      <c r="F106" s="142"/>
      <c r="G106" s="142"/>
      <c r="H106" s="142"/>
      <c r="I106" s="67">
        <f>-SUM(I107)</f>
        <v>0</v>
      </c>
      <c r="J106" s="142"/>
      <c r="K106" s="143"/>
      <c r="L106" s="143"/>
      <c r="M106" s="143"/>
      <c r="N106" s="143"/>
    </row>
    <row r="107" spans="1:14" ht="38.5" outlineLevel="1">
      <c r="A107" s="56"/>
      <c r="B107" s="54" t="s">
        <v>140</v>
      </c>
      <c r="C107" s="71" t="s">
        <v>722</v>
      </c>
      <c r="D107" s="74" t="s">
        <v>125</v>
      </c>
      <c r="E107" s="72" t="s">
        <v>723</v>
      </c>
      <c r="F107" s="75"/>
      <c r="G107" s="75"/>
      <c r="H107" s="75"/>
      <c r="I107" s="139">
        <v>0</v>
      </c>
      <c r="J107" s="75"/>
      <c r="K107" s="150" t="s">
        <v>457</v>
      </c>
      <c r="L107" s="146" t="s">
        <v>141</v>
      </c>
      <c r="M107" s="72"/>
      <c r="N107" s="72"/>
    </row>
    <row r="108" spans="1:14" ht="38.5" outlineLevel="1">
      <c r="A108" s="56"/>
      <c r="B108" s="54" t="s">
        <v>140</v>
      </c>
      <c r="C108" s="71" t="s">
        <v>630</v>
      </c>
      <c r="D108" s="74" t="s">
        <v>125</v>
      </c>
      <c r="E108" s="72" t="s">
        <v>724</v>
      </c>
      <c r="F108" s="75"/>
      <c r="G108" s="75"/>
      <c r="H108" s="75"/>
      <c r="I108" s="139">
        <v>0</v>
      </c>
      <c r="J108" s="75"/>
      <c r="K108" s="150"/>
      <c r="L108" s="146" t="s">
        <v>141</v>
      </c>
      <c r="M108" s="72"/>
      <c r="N108" s="72"/>
    </row>
    <row r="109" spans="1:14" ht="38.5" outlineLevel="1">
      <c r="A109" s="56"/>
      <c r="B109" s="54" t="s">
        <v>140</v>
      </c>
      <c r="C109" s="71" t="s">
        <v>292</v>
      </c>
      <c r="D109" s="74" t="s">
        <v>125</v>
      </c>
      <c r="E109" s="72" t="s">
        <v>725</v>
      </c>
      <c r="F109" s="75"/>
      <c r="G109" s="75"/>
      <c r="H109" s="75"/>
      <c r="I109" s="139">
        <v>0</v>
      </c>
      <c r="J109" s="75"/>
      <c r="K109" s="150"/>
      <c r="L109" s="146" t="s">
        <v>141</v>
      </c>
      <c r="M109" s="72"/>
      <c r="N109" s="72"/>
    </row>
    <row r="110" spans="1:14" ht="15" thickBot="1">
      <c r="A110" s="1"/>
      <c r="B110" s="151"/>
      <c r="C110" s="152"/>
      <c r="D110" s="153"/>
      <c r="E110" s="154"/>
      <c r="F110" s="155"/>
      <c r="G110" s="155"/>
      <c r="H110" s="155"/>
      <c r="I110" s="155"/>
      <c r="J110" s="155"/>
      <c r="K110" s="154"/>
      <c r="L110" s="154"/>
      <c r="M110" s="154"/>
      <c r="N110" s="154"/>
    </row>
    <row r="111" spans="1:14" ht="15" thickBot="1">
      <c r="A111" s="1"/>
      <c r="B111" s="66"/>
      <c r="C111" s="152"/>
      <c r="D111" s="153"/>
      <c r="E111" s="154"/>
      <c r="F111" s="155"/>
      <c r="G111" s="4" t="s">
        <v>142</v>
      </c>
      <c r="H111" s="5"/>
      <c r="I111" s="6">
        <f>SUM(I20+I29+I47+I69+I91+I103+I106)</f>
        <v>0</v>
      </c>
      <c r="J111" s="155"/>
      <c r="K111" s="154"/>
      <c r="L111" s="154"/>
      <c r="M111" s="154"/>
      <c r="N111" s="154"/>
    </row>
    <row r="112" spans="1:14">
      <c r="A112" s="1"/>
      <c r="B112" s="66"/>
      <c r="C112" s="152"/>
      <c r="D112" s="153"/>
      <c r="E112" s="154"/>
      <c r="F112" s="155"/>
      <c r="G112" s="155"/>
      <c r="H112" s="155"/>
      <c r="I112" s="155"/>
      <c r="J112" s="155"/>
      <c r="K112" s="154"/>
      <c r="L112" s="154"/>
      <c r="M112" s="154"/>
      <c r="N112" s="154"/>
    </row>
    <row r="113" spans="1:14">
      <c r="A113" s="1"/>
      <c r="B113" s="66"/>
      <c r="C113" s="152"/>
      <c r="D113" s="153"/>
      <c r="E113" s="154"/>
      <c r="F113" s="155"/>
      <c r="G113" s="155"/>
      <c r="H113" s="155"/>
      <c r="I113" s="155"/>
      <c r="J113" s="155"/>
      <c r="K113" s="154"/>
      <c r="L113" s="154"/>
      <c r="M113" s="154"/>
      <c r="N113" s="154"/>
    </row>
    <row r="114" spans="1:14">
      <c r="A114" s="1"/>
      <c r="C114" s="152"/>
      <c r="D114" s="153"/>
      <c r="E114" s="154"/>
      <c r="F114" s="155"/>
      <c r="G114" s="155"/>
      <c r="H114" s="155"/>
      <c r="I114" s="155"/>
      <c r="J114" s="155"/>
      <c r="K114" s="154"/>
      <c r="L114" s="154"/>
      <c r="M114" s="154"/>
      <c r="N114" s="154"/>
    </row>
    <row r="115" spans="1:14">
      <c r="A115" s="1"/>
      <c r="B115" s="151"/>
      <c r="C115" s="152"/>
      <c r="D115" s="153"/>
      <c r="E115" s="154"/>
      <c r="F115" s="155"/>
      <c r="G115" s="155"/>
      <c r="H115" s="155"/>
      <c r="I115" s="155"/>
      <c r="J115" s="155"/>
      <c r="K115" s="154"/>
      <c r="L115" s="154"/>
      <c r="M115" s="154"/>
      <c r="N115" s="154"/>
    </row>
    <row r="116" spans="1:14">
      <c r="A116" s="1"/>
      <c r="B116" s="151"/>
      <c r="C116" s="152"/>
      <c r="D116" s="153"/>
      <c r="E116" s="154"/>
      <c r="F116" s="155"/>
      <c r="G116" s="155"/>
      <c r="H116" s="155"/>
      <c r="I116" s="155"/>
      <c r="J116" s="155"/>
      <c r="K116" s="154"/>
      <c r="L116" s="154"/>
      <c r="M116" s="154"/>
      <c r="N116" s="154"/>
    </row>
    <row r="117" spans="1:14">
      <c r="A117" s="1"/>
      <c r="B117" s="151"/>
      <c r="C117" s="152"/>
      <c r="D117" s="153"/>
      <c r="E117" s="154"/>
      <c r="F117" s="155"/>
      <c r="G117" s="155"/>
      <c r="H117" s="155"/>
      <c r="I117" s="155"/>
      <c r="J117" s="155"/>
      <c r="K117" s="154"/>
      <c r="L117" s="154"/>
      <c r="M117" s="154"/>
      <c r="N117" s="154"/>
    </row>
    <row r="118" spans="1:14">
      <c r="A118" s="1"/>
      <c r="B118" s="151"/>
      <c r="C118" s="152"/>
      <c r="D118" s="153"/>
      <c r="E118" s="154"/>
      <c r="F118" s="155"/>
      <c r="G118" s="155"/>
      <c r="H118" s="155"/>
      <c r="I118" s="155"/>
      <c r="J118" s="155"/>
      <c r="K118" s="154"/>
      <c r="L118" s="154"/>
      <c r="M118" s="154"/>
      <c r="N118" s="154"/>
    </row>
    <row r="119" spans="1:14">
      <c r="A119" s="1"/>
      <c r="B119" s="151"/>
      <c r="C119" s="152"/>
      <c r="D119" s="153"/>
      <c r="E119" s="154"/>
      <c r="F119" s="155"/>
      <c r="G119" s="155"/>
      <c r="H119" s="155"/>
      <c r="I119" s="155"/>
      <c r="J119" s="155"/>
      <c r="K119" s="154"/>
      <c r="L119" s="154"/>
      <c r="M119" s="154"/>
      <c r="N119" s="154"/>
    </row>
    <row r="120" spans="1:14">
      <c r="A120" s="1"/>
      <c r="B120" s="151"/>
      <c r="C120" s="152"/>
      <c r="D120" s="153"/>
      <c r="E120" s="154"/>
      <c r="F120" s="155"/>
      <c r="G120" s="155"/>
      <c r="H120" s="155"/>
      <c r="I120" s="155"/>
      <c r="J120" s="155"/>
      <c r="K120" s="154"/>
      <c r="L120" s="154"/>
      <c r="M120" s="154"/>
      <c r="N120" s="154"/>
    </row>
    <row r="121" spans="1:14">
      <c r="A121" s="1"/>
      <c r="B121" s="151"/>
      <c r="C121" s="152"/>
      <c r="D121" s="153"/>
      <c r="E121" s="154"/>
      <c r="F121" s="155"/>
      <c r="G121" s="155"/>
      <c r="H121" s="155"/>
      <c r="I121" s="155"/>
      <c r="J121" s="155"/>
      <c r="K121" s="154"/>
      <c r="L121" s="154"/>
      <c r="M121" s="154"/>
      <c r="N121" s="154"/>
    </row>
    <row r="122" spans="1:14">
      <c r="A122" s="1"/>
      <c r="B122" s="151"/>
      <c r="C122" s="152"/>
      <c r="D122" s="153"/>
      <c r="E122" s="154"/>
      <c r="F122" s="155"/>
      <c r="G122" s="155"/>
      <c r="H122" s="155"/>
      <c r="I122" s="155"/>
      <c r="J122" s="155"/>
      <c r="K122" s="154"/>
      <c r="L122" s="154"/>
      <c r="M122" s="154"/>
      <c r="N122" s="154"/>
    </row>
    <row r="123" spans="1:14">
      <c r="A123" s="1"/>
      <c r="B123" s="151"/>
      <c r="C123" s="152"/>
      <c r="D123" s="153"/>
      <c r="E123" s="154"/>
      <c r="F123" s="155"/>
      <c r="G123" s="155"/>
      <c r="H123" s="155"/>
      <c r="I123" s="155"/>
      <c r="J123" s="155"/>
      <c r="K123" s="154"/>
      <c r="L123" s="154"/>
      <c r="M123" s="154"/>
      <c r="N123" s="154"/>
    </row>
    <row r="124" spans="1:14">
      <c r="A124" s="1"/>
      <c r="B124" s="151"/>
      <c r="C124" s="152"/>
      <c r="D124" s="153"/>
      <c r="E124" s="154"/>
      <c r="F124" s="155"/>
      <c r="G124" s="155"/>
      <c r="H124" s="155"/>
      <c r="I124" s="155"/>
      <c r="J124" s="155"/>
      <c r="K124" s="154"/>
      <c r="L124" s="154"/>
      <c r="M124" s="154"/>
      <c r="N124" s="154"/>
    </row>
    <row r="125" spans="1:14">
      <c r="A125" s="1"/>
      <c r="B125" s="151"/>
      <c r="C125" s="152"/>
      <c r="D125" s="153"/>
      <c r="E125" s="154"/>
      <c r="F125" s="155"/>
      <c r="G125" s="155"/>
      <c r="H125" s="155"/>
      <c r="I125" s="155"/>
      <c r="J125" s="155"/>
      <c r="K125" s="154"/>
      <c r="L125" s="154"/>
      <c r="M125" s="154"/>
      <c r="N125" s="154"/>
    </row>
    <row r="126" spans="1:14">
      <c r="A126" s="1"/>
      <c r="B126" s="151"/>
      <c r="C126" s="152"/>
      <c r="D126" s="153"/>
      <c r="E126" s="154"/>
      <c r="F126" s="155"/>
      <c r="G126" s="155"/>
      <c r="H126" s="155"/>
      <c r="I126" s="155"/>
      <c r="J126" s="155"/>
      <c r="K126" s="154"/>
      <c r="L126" s="154"/>
      <c r="M126" s="154"/>
      <c r="N126" s="154"/>
    </row>
    <row r="127" spans="1:14">
      <c r="A127" s="1"/>
      <c r="B127" s="151"/>
      <c r="C127" s="152"/>
      <c r="D127" s="153"/>
      <c r="E127" s="154"/>
      <c r="F127" s="155"/>
      <c r="G127" s="155"/>
      <c r="H127" s="155"/>
      <c r="I127" s="155"/>
      <c r="J127" s="155"/>
      <c r="K127" s="154"/>
      <c r="L127" s="154"/>
      <c r="M127" s="154"/>
      <c r="N127" s="154"/>
    </row>
    <row r="128" spans="1:14">
      <c r="A128" s="1"/>
      <c r="B128" s="151"/>
      <c r="C128" s="152"/>
      <c r="D128" s="153"/>
      <c r="E128" s="154"/>
      <c r="F128" s="155"/>
      <c r="G128" s="155"/>
      <c r="H128" s="155"/>
      <c r="I128" s="155"/>
      <c r="J128" s="155"/>
      <c r="K128" s="154"/>
      <c r="L128" s="154"/>
      <c r="M128" s="154"/>
      <c r="N128" s="154"/>
    </row>
    <row r="129" spans="1:14">
      <c r="A129" s="1"/>
      <c r="B129" s="151"/>
      <c r="C129" s="152"/>
      <c r="D129" s="153"/>
      <c r="E129" s="154"/>
      <c r="F129" s="155"/>
      <c r="G129" s="155"/>
      <c r="H129" s="155"/>
      <c r="I129" s="155"/>
      <c r="J129" s="155"/>
      <c r="K129" s="154"/>
      <c r="L129" s="154"/>
      <c r="M129" s="154"/>
      <c r="N129" s="154"/>
    </row>
    <row r="130" spans="1:14">
      <c r="A130" s="1"/>
      <c r="B130" s="151"/>
      <c r="C130" s="152"/>
      <c r="D130" s="153"/>
      <c r="E130" s="154"/>
      <c r="F130" s="155"/>
      <c r="G130" s="155"/>
      <c r="H130" s="155"/>
      <c r="I130" s="155"/>
      <c r="J130" s="155"/>
      <c r="K130" s="154"/>
      <c r="L130" s="154"/>
      <c r="M130" s="154"/>
      <c r="N130" s="154"/>
    </row>
    <row r="131" spans="1:14">
      <c r="A131" s="1"/>
      <c r="B131" s="151"/>
      <c r="C131" s="152"/>
      <c r="D131" s="153"/>
      <c r="E131" s="154"/>
      <c r="F131" s="155"/>
      <c r="G131" s="155"/>
      <c r="H131" s="155"/>
      <c r="I131" s="155"/>
      <c r="J131" s="155"/>
      <c r="K131" s="154"/>
      <c r="L131" s="154"/>
      <c r="M131" s="154"/>
      <c r="N131" s="154"/>
    </row>
    <row r="132" spans="1:14">
      <c r="A132" s="1"/>
      <c r="B132" s="151"/>
      <c r="C132" s="152"/>
      <c r="D132" s="153"/>
      <c r="E132" s="154"/>
      <c r="F132" s="155"/>
      <c r="G132" s="155"/>
      <c r="H132" s="155"/>
      <c r="I132" s="155"/>
      <c r="J132" s="155"/>
      <c r="K132" s="154"/>
      <c r="L132" s="154"/>
      <c r="M132" s="154"/>
      <c r="N132" s="154"/>
    </row>
    <row r="133" spans="1:14">
      <c r="A133" s="1"/>
      <c r="B133" s="151"/>
      <c r="C133" s="152"/>
      <c r="D133" s="153"/>
      <c r="E133" s="154"/>
      <c r="F133" s="155"/>
      <c r="G133" s="155"/>
      <c r="H133" s="155"/>
      <c r="I133" s="155"/>
      <c r="J133" s="155"/>
      <c r="K133" s="154"/>
      <c r="L133" s="154"/>
      <c r="M133" s="154"/>
      <c r="N133" s="154"/>
    </row>
    <row r="134" spans="1:14">
      <c r="A134" s="1"/>
      <c r="B134" s="151"/>
      <c r="C134" s="152"/>
      <c r="D134" s="153"/>
      <c r="E134" s="154"/>
      <c r="F134" s="155"/>
      <c r="G134" s="155"/>
      <c r="H134" s="155"/>
      <c r="I134" s="155"/>
      <c r="J134" s="155"/>
      <c r="K134" s="154"/>
      <c r="L134" s="154"/>
      <c r="M134" s="154"/>
      <c r="N134" s="154"/>
    </row>
    <row r="135" spans="1:14">
      <c r="A135" s="1"/>
      <c r="B135" s="151"/>
      <c r="C135" s="152"/>
      <c r="D135" s="153"/>
      <c r="E135" s="154"/>
      <c r="F135" s="155"/>
      <c r="G135" s="155"/>
      <c r="H135" s="155"/>
      <c r="I135" s="155"/>
      <c r="J135" s="155"/>
      <c r="K135" s="154"/>
      <c r="L135" s="154"/>
      <c r="M135" s="154"/>
      <c r="N135" s="154"/>
    </row>
    <row r="136" spans="1:14">
      <c r="A136" s="1"/>
      <c r="B136" s="151"/>
      <c r="C136" s="152"/>
      <c r="D136" s="153"/>
      <c r="E136" s="154"/>
      <c r="F136" s="155"/>
      <c r="G136" s="155"/>
      <c r="H136" s="155"/>
      <c r="I136" s="155"/>
      <c r="J136" s="155"/>
      <c r="K136" s="154"/>
      <c r="L136" s="154"/>
      <c r="M136" s="154"/>
      <c r="N136" s="154"/>
    </row>
    <row r="137" spans="1:14">
      <c r="A137" s="1"/>
      <c r="B137" s="151"/>
      <c r="C137" s="152"/>
      <c r="D137" s="153"/>
      <c r="E137" s="154"/>
      <c r="F137" s="155"/>
      <c r="G137" s="155"/>
      <c r="H137" s="155"/>
      <c r="I137" s="155"/>
      <c r="J137" s="155"/>
      <c r="K137" s="154"/>
      <c r="L137" s="154"/>
      <c r="M137" s="154"/>
      <c r="N137" s="154"/>
    </row>
    <row r="138" spans="1:14">
      <c r="A138" s="1"/>
      <c r="B138" s="151"/>
      <c r="C138" s="152"/>
      <c r="D138" s="153"/>
      <c r="E138" s="154"/>
      <c r="F138" s="155"/>
      <c r="G138" s="155"/>
      <c r="H138" s="155"/>
      <c r="I138" s="155"/>
      <c r="J138" s="155"/>
      <c r="K138" s="154"/>
      <c r="L138" s="154"/>
      <c r="M138" s="154"/>
      <c r="N138" s="154"/>
    </row>
    <row r="139" spans="1:14">
      <c r="A139" s="1"/>
      <c r="B139" s="151"/>
      <c r="C139" s="152"/>
      <c r="D139" s="153"/>
      <c r="E139" s="154"/>
      <c r="F139" s="155"/>
      <c r="G139" s="155"/>
      <c r="H139" s="155"/>
      <c r="I139" s="155"/>
      <c r="J139" s="155"/>
      <c r="K139" s="154"/>
      <c r="L139" s="154"/>
      <c r="M139" s="154"/>
      <c r="N139" s="154"/>
    </row>
  </sheetData>
  <autoFilter ref="A3:M107" xr:uid="{00000000-0009-0000-0000-000002000000}"/>
  <dataValidations count="3">
    <dataValidation type="list" allowBlank="1" showInputMessage="1" showErrorMessage="1" sqref="J1:J1048576" xr:uid="{8E06B79F-EDBA-4CD3-81A0-78C7BA651176}">
      <formula1>"Materials, Labor"</formula1>
    </dataValidation>
    <dataValidation type="list" allowBlank="1" showInputMessage="1" showErrorMessage="1" sqref="G7:G11 G20:G109" xr:uid="{F7067092-938F-4180-8D31-1618A3DEE46C}">
      <formula1>"Ft' In"", Inches, NA, LF, SQ FT"</formula1>
    </dataValidation>
    <dataValidation type="list" allowBlank="1" showInputMessage="1" showErrorMessage="1" sqref="D7:D11 D20:D25 D27:D109" xr:uid="{C6694148-392E-4A28-B84C-61A2750A178E}">
      <formula1>"Y,N,TBD"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DCE6F688-CDC5-4D84-8397-FEF85BA7D17C}">
          <x14:formula1>
            <xm:f>'Upgrade Summary'!$G$30:$G$33</xm:f>
          </x14:formula1>
          <xm:sqref>E30</xm:sqref>
        </x14:dataValidation>
        <x14:dataValidation type="list" allowBlank="1" showInputMessage="1" showErrorMessage="1" xr:uid="{9CE49142-D12B-44C2-8A1B-1D840DE4D1B2}">
          <x14:formula1>
            <xm:f>'Upgrade Summary'!$G$34:$G$35</xm:f>
          </x14:formula1>
          <xm:sqref>E35</xm:sqref>
        </x14:dataValidation>
        <x14:dataValidation type="list" allowBlank="1" showInputMessage="1" showErrorMessage="1" xr:uid="{5FAA5674-76B1-4BF6-889F-758F14CBE46A}">
          <x14:formula1>
            <xm:f>'Upgrade Summary'!$G$38:$J$38</xm:f>
          </x14:formula1>
          <xm:sqref>E38</xm:sqref>
        </x14:dataValidation>
        <x14:dataValidation type="list" allowBlank="1" showInputMessage="1" showErrorMessage="1" xr:uid="{3DF6F267-1524-49F4-976D-C15471EA4AEF}">
          <x14:formula1>
            <xm:f>'Upgrade Summary'!$H$45:$K$45</xm:f>
          </x14:formula1>
          <xm:sqref>E44</xm:sqref>
        </x14:dataValidation>
        <x14:dataValidation type="list" allowBlank="1" showInputMessage="1" showErrorMessage="1" xr:uid="{2EE36FDC-FFE8-4F8A-8B71-58F1C8804EB8}">
          <x14:formula1>
            <xm:f>'Upgrade Summary'!$G$41:$J$41</xm:f>
          </x14:formula1>
          <xm:sqref>E41</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C88ED-C19E-4F0D-9C6B-CD2A5FBC9ECF}">
  <sheetPr>
    <outlinePr summaryBelow="0"/>
  </sheetPr>
  <dimension ref="A1:N139"/>
  <sheetViews>
    <sheetView topLeftCell="A24" zoomScale="80" zoomScaleNormal="80" workbookViewId="0">
      <selection activeCell="H88" sqref="H88"/>
    </sheetView>
  </sheetViews>
  <sheetFormatPr defaultRowHeight="14.5" outlineLevelRow="1"/>
  <cols>
    <col min="1" max="1" width="14.26953125" customWidth="1"/>
    <col min="2" max="2" width="42.54296875" customWidth="1"/>
    <col min="3" max="3" width="19.7265625" customWidth="1"/>
    <col min="4" max="4" width="13.453125" customWidth="1"/>
    <col min="5" max="5" width="35.453125" customWidth="1"/>
    <col min="6" max="6" width="16.26953125" customWidth="1"/>
    <col min="7" max="7" width="20.7265625" customWidth="1"/>
    <col min="8" max="8" width="8" customWidth="1"/>
    <col min="9" max="9" width="15" customWidth="1"/>
    <col min="10" max="10" width="18.7265625" customWidth="1"/>
    <col min="11" max="11" width="66.1796875" style="78" customWidth="1"/>
    <col min="12" max="12" width="48.54296875" customWidth="1"/>
    <col min="13" max="13" width="29.81640625" customWidth="1"/>
    <col min="14" max="14" width="34" customWidth="1"/>
  </cols>
  <sheetData>
    <row r="1" spans="1:14">
      <c r="B1" s="68" t="s">
        <v>215</v>
      </c>
      <c r="C1">
        <v>3044</v>
      </c>
    </row>
    <row r="2" spans="1:14" ht="30" customHeight="1">
      <c r="B2" s="65" t="s">
        <v>216</v>
      </c>
      <c r="C2" s="65" t="s">
        <v>217</v>
      </c>
    </row>
    <row r="3" spans="1:14" s="3" customFormat="1">
      <c r="A3" s="52" t="s">
        <v>0</v>
      </c>
      <c r="B3" s="52" t="s">
        <v>1</v>
      </c>
      <c r="C3" s="52" t="s">
        <v>2</v>
      </c>
      <c r="D3" s="52" t="s">
        <v>3</v>
      </c>
      <c r="E3" s="52" t="s">
        <v>4</v>
      </c>
      <c r="F3" s="52" t="s">
        <v>5</v>
      </c>
      <c r="G3" s="52" t="s">
        <v>6</v>
      </c>
      <c r="H3" s="52" t="s">
        <v>7</v>
      </c>
      <c r="I3" s="52" t="s">
        <v>8</v>
      </c>
      <c r="J3" s="52" t="s">
        <v>9</v>
      </c>
      <c r="K3" s="79" t="s">
        <v>10</v>
      </c>
      <c r="L3" s="52" t="s">
        <v>11</v>
      </c>
      <c r="M3" s="52" t="s">
        <v>12</v>
      </c>
      <c r="N3" s="52" t="s">
        <v>13</v>
      </c>
    </row>
    <row r="4" spans="1:14" s="3" customFormat="1">
      <c r="A4" s="52"/>
      <c r="B4" s="138" t="s">
        <v>15</v>
      </c>
      <c r="C4" s="53"/>
      <c r="D4" s="53"/>
      <c r="E4" s="53"/>
      <c r="F4" s="53"/>
      <c r="G4" s="53"/>
      <c r="H4" s="53"/>
      <c r="I4" s="67">
        <f>I5</f>
        <v>0</v>
      </c>
      <c r="J4" s="53"/>
      <c r="K4" s="80"/>
      <c r="L4" s="53"/>
      <c r="M4" s="53"/>
      <c r="N4" s="53"/>
    </row>
    <row r="5" spans="1:14" s="3" customFormat="1" ht="26.5" outlineLevel="1">
      <c r="A5" s="52"/>
      <c r="B5" s="54" t="s">
        <v>17</v>
      </c>
      <c r="C5" s="52"/>
      <c r="D5" s="52"/>
      <c r="E5" s="52"/>
      <c r="F5" s="52"/>
      <c r="G5" s="52"/>
      <c r="H5" s="52"/>
      <c r="I5" s="139">
        <v>0</v>
      </c>
      <c r="J5" s="75" t="s">
        <v>18</v>
      </c>
      <c r="K5" s="79"/>
      <c r="L5" s="84" t="s">
        <v>19</v>
      </c>
      <c r="M5" s="52"/>
      <c r="N5" s="52"/>
    </row>
    <row r="6" spans="1:14" s="3" customFormat="1">
      <c r="A6" s="52"/>
      <c r="B6" s="138" t="s">
        <v>21</v>
      </c>
      <c r="C6" s="53"/>
      <c r="D6" s="53"/>
      <c r="E6" s="53"/>
      <c r="F6" s="53"/>
      <c r="G6" s="53"/>
      <c r="H6" s="53"/>
      <c r="I6" s="67">
        <f>SUM(I7:I11)</f>
        <v>0</v>
      </c>
      <c r="J6" s="53"/>
      <c r="K6" s="80"/>
      <c r="L6" s="53"/>
      <c r="M6" s="53"/>
      <c r="N6" s="53"/>
    </row>
    <row r="7" spans="1:14" s="3" customFormat="1" outlineLevel="1">
      <c r="A7" s="52"/>
      <c r="B7" s="54" t="s">
        <v>23</v>
      </c>
      <c r="C7" s="71"/>
      <c r="D7" s="74"/>
      <c r="E7" s="72"/>
      <c r="F7" s="75"/>
      <c r="G7" s="75"/>
      <c r="H7" s="75"/>
      <c r="I7" s="139">
        <v>0</v>
      </c>
      <c r="J7" s="75" t="s">
        <v>24</v>
      </c>
      <c r="K7" s="72"/>
      <c r="L7" s="72"/>
      <c r="M7" s="52"/>
      <c r="N7" s="52"/>
    </row>
    <row r="8" spans="1:14" s="3" customFormat="1" outlineLevel="1">
      <c r="A8" s="52"/>
      <c r="B8" s="57" t="s">
        <v>26</v>
      </c>
      <c r="C8" s="71"/>
      <c r="D8" s="74" t="s">
        <v>125</v>
      </c>
      <c r="E8" s="72"/>
      <c r="F8" s="75"/>
      <c r="G8" s="75"/>
      <c r="H8" s="75"/>
      <c r="I8" s="139">
        <v>0</v>
      </c>
      <c r="J8" s="75" t="s">
        <v>18</v>
      </c>
      <c r="K8" s="72"/>
      <c r="L8" s="72"/>
      <c r="M8" s="52"/>
      <c r="N8" s="52"/>
    </row>
    <row r="9" spans="1:14" s="3" customFormat="1" ht="63.5" outlineLevel="1">
      <c r="A9" s="52"/>
      <c r="B9" s="54" t="s">
        <v>28</v>
      </c>
      <c r="C9" s="71" t="s">
        <v>726</v>
      </c>
      <c r="D9" s="74" t="s">
        <v>125</v>
      </c>
      <c r="E9" s="72"/>
      <c r="F9" s="75"/>
      <c r="G9" s="75"/>
      <c r="H9" s="75"/>
      <c r="I9" s="139">
        <v>0</v>
      </c>
      <c r="J9" s="75" t="s">
        <v>24</v>
      </c>
      <c r="K9" s="72"/>
      <c r="L9" s="72" t="s">
        <v>727</v>
      </c>
      <c r="M9" s="52"/>
      <c r="N9" s="52"/>
    </row>
    <row r="10" spans="1:14" s="3" customFormat="1" outlineLevel="1">
      <c r="A10" s="52"/>
      <c r="B10" s="57" t="s">
        <v>26</v>
      </c>
      <c r="C10" s="71"/>
      <c r="D10" s="74"/>
      <c r="E10" s="72"/>
      <c r="F10" s="75"/>
      <c r="G10" s="75"/>
      <c r="H10" s="75"/>
      <c r="I10" s="139">
        <v>0</v>
      </c>
      <c r="J10" s="75" t="s">
        <v>18</v>
      </c>
      <c r="K10" s="72"/>
      <c r="L10" s="72"/>
      <c r="M10" s="52"/>
      <c r="N10" s="52"/>
    </row>
    <row r="11" spans="1:14" s="3" customFormat="1" ht="38.5" outlineLevel="1">
      <c r="A11" s="52"/>
      <c r="B11" s="54" t="s">
        <v>31</v>
      </c>
      <c r="C11" s="71" t="s">
        <v>219</v>
      </c>
      <c r="D11" s="74" t="s">
        <v>125</v>
      </c>
      <c r="E11" s="72"/>
      <c r="F11" s="75"/>
      <c r="G11" s="75"/>
      <c r="H11" s="75"/>
      <c r="I11" s="140" t="s">
        <v>32</v>
      </c>
      <c r="J11" s="75"/>
      <c r="L11" s="72" t="s">
        <v>33</v>
      </c>
      <c r="M11" s="52"/>
      <c r="N11" s="52"/>
    </row>
    <row r="12" spans="1:14" s="3" customFormat="1">
      <c r="A12" s="52"/>
      <c r="B12" s="138" t="s">
        <v>35</v>
      </c>
      <c r="C12" s="53"/>
      <c r="D12" s="53"/>
      <c r="E12" s="53"/>
      <c r="F12" s="53"/>
      <c r="G12" s="53"/>
      <c r="H12" s="53"/>
      <c r="I12" s="67">
        <f>SUM(I13:I16)</f>
        <v>0</v>
      </c>
      <c r="J12" s="53"/>
      <c r="K12" s="80"/>
      <c r="L12" s="53"/>
      <c r="M12" s="53"/>
      <c r="N12" s="53"/>
    </row>
    <row r="13" spans="1:14" s="3" customFormat="1" ht="51" outlineLevel="1">
      <c r="A13" s="52"/>
      <c r="B13" s="69" t="s">
        <v>37</v>
      </c>
      <c r="C13" s="71"/>
      <c r="D13" s="71"/>
      <c r="E13" s="71"/>
      <c r="F13" s="71"/>
      <c r="G13" s="75"/>
      <c r="H13" s="71"/>
      <c r="I13" s="139">
        <v>0</v>
      </c>
      <c r="J13" s="75" t="s">
        <v>24</v>
      </c>
      <c r="K13" s="79"/>
      <c r="L13" s="84" t="s">
        <v>38</v>
      </c>
      <c r="M13" s="52"/>
      <c r="N13" s="52"/>
    </row>
    <row r="14" spans="1:14" s="3" customFormat="1" outlineLevel="1">
      <c r="A14" s="52"/>
      <c r="B14" s="70" t="s">
        <v>18</v>
      </c>
      <c r="C14" s="71"/>
      <c r="D14" s="71"/>
      <c r="E14" s="71"/>
      <c r="F14" s="71"/>
      <c r="G14" s="75"/>
      <c r="H14" s="71"/>
      <c r="I14" s="139">
        <v>0</v>
      </c>
      <c r="J14" s="75" t="s">
        <v>18</v>
      </c>
      <c r="K14" s="79"/>
      <c r="L14" s="52"/>
      <c r="M14" s="52"/>
      <c r="N14" s="52"/>
    </row>
    <row r="15" spans="1:14" s="3" customFormat="1" outlineLevel="1">
      <c r="A15" s="52"/>
      <c r="B15" s="69" t="s">
        <v>41</v>
      </c>
      <c r="C15" s="71"/>
      <c r="D15" s="71"/>
      <c r="E15" s="52"/>
      <c r="F15" s="52"/>
      <c r="G15" s="75"/>
      <c r="H15" s="52"/>
      <c r="I15" s="139">
        <v>0</v>
      </c>
      <c r="J15" s="75" t="s">
        <v>24</v>
      </c>
      <c r="K15" s="79"/>
      <c r="L15" s="52"/>
      <c r="M15" s="52"/>
      <c r="N15" s="52"/>
    </row>
    <row r="16" spans="1:14" s="3" customFormat="1" outlineLevel="1">
      <c r="A16" s="52"/>
      <c r="B16" s="70" t="s">
        <v>18</v>
      </c>
      <c r="C16" s="71"/>
      <c r="D16" s="71"/>
      <c r="E16" s="52"/>
      <c r="F16" s="52"/>
      <c r="G16" s="75"/>
      <c r="H16" s="52"/>
      <c r="I16" s="139">
        <v>0</v>
      </c>
      <c r="J16" s="75" t="s">
        <v>18</v>
      </c>
      <c r="K16" s="79"/>
      <c r="L16" s="52"/>
      <c r="M16" s="52"/>
      <c r="N16" s="52"/>
    </row>
    <row r="17" spans="1:14" s="3" customFormat="1">
      <c r="A17" s="52"/>
      <c r="B17" s="138" t="s">
        <v>44</v>
      </c>
      <c r="C17" s="141"/>
      <c r="D17" s="141"/>
      <c r="E17" s="53"/>
      <c r="F17" s="53"/>
      <c r="G17" s="142"/>
      <c r="H17" s="53"/>
      <c r="I17" s="67">
        <f>SUM(I18:I19)</f>
        <v>0</v>
      </c>
      <c r="J17" s="53"/>
      <c r="K17" s="80"/>
      <c r="L17" s="53"/>
      <c r="M17" s="53"/>
      <c r="N17" s="53"/>
    </row>
    <row r="18" spans="1:14" s="3" customFormat="1" outlineLevel="1">
      <c r="A18" s="52"/>
      <c r="B18" s="69" t="s">
        <v>45</v>
      </c>
      <c r="C18" s="71"/>
      <c r="D18" s="71"/>
      <c r="E18" s="52"/>
      <c r="F18" s="52"/>
      <c r="G18" s="75"/>
      <c r="H18" s="52"/>
      <c r="I18" s="139">
        <v>0</v>
      </c>
      <c r="J18" s="75" t="s">
        <v>24</v>
      </c>
      <c r="K18" s="79"/>
      <c r="L18" s="52"/>
      <c r="M18" s="52"/>
      <c r="N18" s="52"/>
    </row>
    <row r="19" spans="1:14" s="3" customFormat="1" outlineLevel="1">
      <c r="A19" s="52"/>
      <c r="B19" s="70" t="s">
        <v>18</v>
      </c>
      <c r="C19" s="71"/>
      <c r="D19" s="71"/>
      <c r="E19" s="52"/>
      <c r="F19" s="52"/>
      <c r="G19" s="75"/>
      <c r="H19" s="52"/>
      <c r="I19" s="139">
        <v>0</v>
      </c>
      <c r="J19" s="75" t="s">
        <v>18</v>
      </c>
      <c r="K19" s="79"/>
      <c r="L19" s="52"/>
      <c r="M19" s="52"/>
      <c r="N19" s="52"/>
    </row>
    <row r="20" spans="1:14" s="3" customFormat="1">
      <c r="A20" s="52"/>
      <c r="B20" s="138" t="s">
        <v>46</v>
      </c>
      <c r="C20" s="141"/>
      <c r="D20" s="160"/>
      <c r="E20" s="143"/>
      <c r="F20" s="142"/>
      <c r="G20" s="142"/>
      <c r="H20" s="142"/>
      <c r="I20" s="67">
        <f>SUM(I21:I28)</f>
        <v>0</v>
      </c>
      <c r="J20" s="142"/>
      <c r="K20" s="143"/>
      <c r="L20" s="143"/>
      <c r="M20" s="53"/>
      <c r="N20" s="53"/>
    </row>
    <row r="21" spans="1:14" s="3" customFormat="1" outlineLevel="1">
      <c r="A21" s="52"/>
      <c r="B21" s="54" t="s">
        <v>47</v>
      </c>
      <c r="C21" s="3" t="s">
        <v>219</v>
      </c>
      <c r="D21" s="74" t="s">
        <v>221</v>
      </c>
      <c r="E21" s="72" t="s">
        <v>295</v>
      </c>
      <c r="F21" s="144">
        <v>1000</v>
      </c>
      <c r="G21" s="75" t="s">
        <v>223</v>
      </c>
      <c r="H21" s="144">
        <v>1</v>
      </c>
      <c r="I21" s="139">
        <v>0</v>
      </c>
      <c r="J21" s="75" t="s">
        <v>24</v>
      </c>
      <c r="K21" s="72" t="s">
        <v>728</v>
      </c>
      <c r="L21" s="72"/>
      <c r="M21" s="52"/>
      <c r="N21" s="100" t="s">
        <v>49</v>
      </c>
    </row>
    <row r="22" spans="1:14" s="3" customFormat="1" outlineLevel="1">
      <c r="A22" s="52"/>
      <c r="B22" s="57" t="s">
        <v>50</v>
      </c>
      <c r="C22" s="71" t="s">
        <v>218</v>
      </c>
      <c r="D22" s="74" t="s">
        <v>221</v>
      </c>
      <c r="E22" s="72"/>
      <c r="F22" s="144" t="s">
        <v>218</v>
      </c>
      <c r="G22" s="75"/>
      <c r="H22" s="75"/>
      <c r="I22" s="139">
        <v>0</v>
      </c>
      <c r="J22" s="75" t="s">
        <v>18</v>
      </c>
      <c r="K22" s="72"/>
      <c r="L22" s="72"/>
      <c r="M22" s="52"/>
      <c r="N22" s="52"/>
    </row>
    <row r="23" spans="1:14" s="3" customFormat="1" ht="27" customHeight="1" outlineLevel="1">
      <c r="A23" s="52"/>
      <c r="B23" s="54" t="s">
        <v>51</v>
      </c>
      <c r="C23" s="3" t="s">
        <v>227</v>
      </c>
      <c r="D23" s="74" t="s">
        <v>221</v>
      </c>
      <c r="E23" s="94" t="s">
        <v>692</v>
      </c>
      <c r="F23" s="144">
        <v>1800</v>
      </c>
      <c r="G23" s="75" t="s">
        <v>223</v>
      </c>
      <c r="H23" s="75">
        <v>1</v>
      </c>
      <c r="I23" s="139">
        <v>0</v>
      </c>
      <c r="J23" s="75" t="s">
        <v>24</v>
      </c>
      <c r="K23" s="72"/>
      <c r="L23" s="72"/>
      <c r="M23" s="52"/>
      <c r="N23" s="100" t="s">
        <v>49</v>
      </c>
    </row>
    <row r="24" spans="1:14" s="3" customFormat="1" ht="51" outlineLevel="1">
      <c r="A24" s="52"/>
      <c r="B24" s="57" t="s">
        <v>50</v>
      </c>
      <c r="C24" s="71" t="s">
        <v>227</v>
      </c>
      <c r="D24" s="74" t="s">
        <v>221</v>
      </c>
      <c r="F24" s="144"/>
      <c r="G24" s="75" t="s">
        <v>223</v>
      </c>
      <c r="H24" s="144"/>
      <c r="I24" s="139">
        <v>0</v>
      </c>
      <c r="J24" s="75" t="s">
        <v>18</v>
      </c>
      <c r="K24" s="72" t="s">
        <v>693</v>
      </c>
      <c r="L24" s="72" t="s">
        <v>729</v>
      </c>
      <c r="M24" s="83"/>
      <c r="N24" s="52"/>
    </row>
    <row r="25" spans="1:14" s="3" customFormat="1" outlineLevel="1">
      <c r="A25" s="52"/>
      <c r="B25" s="54" t="s">
        <v>54</v>
      </c>
      <c r="C25" s="71" t="s">
        <v>219</v>
      </c>
      <c r="D25" s="74" t="s">
        <v>228</v>
      </c>
      <c r="E25" s="72"/>
      <c r="F25" s="144"/>
      <c r="G25" s="75" t="s">
        <v>223</v>
      </c>
      <c r="H25" s="144"/>
      <c r="I25" s="139">
        <v>0</v>
      </c>
      <c r="J25" s="75" t="s">
        <v>24</v>
      </c>
      <c r="L25" s="72"/>
      <c r="M25" s="52"/>
      <c r="N25" s="100" t="s">
        <v>49</v>
      </c>
    </row>
    <row r="26" spans="1:14" s="3" customFormat="1" outlineLevel="1">
      <c r="A26" s="52"/>
      <c r="B26" s="57" t="s">
        <v>50</v>
      </c>
      <c r="G26" s="75"/>
      <c r="H26" s="75"/>
      <c r="I26" s="139">
        <v>0</v>
      </c>
      <c r="J26" s="75" t="s">
        <v>18</v>
      </c>
      <c r="K26" s="72"/>
      <c r="L26" s="72"/>
      <c r="M26" s="52"/>
      <c r="N26" s="52"/>
    </row>
    <row r="27" spans="1:14" s="3" customFormat="1" outlineLevel="1">
      <c r="A27" s="52"/>
      <c r="B27" s="54" t="s">
        <v>55</v>
      </c>
      <c r="C27" s="71" t="s">
        <v>730</v>
      </c>
      <c r="D27" s="74" t="s">
        <v>221</v>
      </c>
      <c r="E27" s="94" t="s">
        <v>731</v>
      </c>
      <c r="F27" s="75"/>
      <c r="G27" s="75"/>
      <c r="H27" s="75">
        <v>1</v>
      </c>
      <c r="I27" s="139">
        <v>0</v>
      </c>
      <c r="J27" s="75" t="s">
        <v>24</v>
      </c>
      <c r="K27" s="72"/>
      <c r="L27" s="72"/>
      <c r="M27" s="52"/>
      <c r="N27" s="52"/>
    </row>
    <row r="28" spans="1:14" s="3" customFormat="1" outlineLevel="1">
      <c r="A28" s="52"/>
      <c r="B28" s="57" t="s">
        <v>50</v>
      </c>
      <c r="C28" s="71"/>
      <c r="D28" s="74"/>
      <c r="E28" s="72"/>
      <c r="F28" s="75"/>
      <c r="G28" s="75"/>
      <c r="H28" s="75"/>
      <c r="I28" s="139">
        <v>0</v>
      </c>
      <c r="J28" s="75" t="s">
        <v>18</v>
      </c>
      <c r="K28" s="72"/>
      <c r="L28" s="72"/>
      <c r="M28" s="52"/>
      <c r="N28" s="52"/>
    </row>
    <row r="29" spans="1:14">
      <c r="A29" s="145"/>
      <c r="B29" s="55" t="s">
        <v>56</v>
      </c>
      <c r="C29" s="141"/>
      <c r="D29" s="160"/>
      <c r="E29" s="143"/>
      <c r="F29" s="142"/>
      <c r="G29" s="142"/>
      <c r="H29" s="142"/>
      <c r="I29" s="67">
        <f>SUM(I30:I46)</f>
        <v>0</v>
      </c>
      <c r="J29" s="142"/>
      <c r="K29" s="143"/>
      <c r="L29" s="143"/>
      <c r="M29" s="143"/>
      <c r="N29" s="143"/>
    </row>
    <row r="30" spans="1:14" ht="26" outlineLevel="1">
      <c r="A30" s="146"/>
      <c r="B30" s="54" t="s">
        <v>57</v>
      </c>
      <c r="C30" s="71" t="s">
        <v>732</v>
      </c>
      <c r="D30" s="74" t="s">
        <v>221</v>
      </c>
      <c r="E30" s="94" t="s">
        <v>182</v>
      </c>
      <c r="F30" s="75">
        <v>36</v>
      </c>
      <c r="G30" s="74" t="s">
        <v>234</v>
      </c>
      <c r="H30" s="75">
        <v>3</v>
      </c>
      <c r="I30" s="139">
        <v>0</v>
      </c>
      <c r="J30" s="75" t="s">
        <v>24</v>
      </c>
      <c r="K30" s="72" t="s">
        <v>235</v>
      </c>
      <c r="L30" s="72" t="s">
        <v>733</v>
      </c>
      <c r="M30" s="72"/>
      <c r="N30" s="100" t="s">
        <v>49</v>
      </c>
    </row>
    <row r="31" spans="1:14" ht="38.5" outlineLevel="1">
      <c r="B31" s="57" t="s">
        <v>59</v>
      </c>
      <c r="C31" s="71" t="s">
        <v>521</v>
      </c>
      <c r="D31" s="74" t="s">
        <v>221</v>
      </c>
      <c r="E31" s="72" t="s">
        <v>522</v>
      </c>
      <c r="F31" s="75" t="s">
        <v>734</v>
      </c>
      <c r="G31" s="74" t="s">
        <v>239</v>
      </c>
      <c r="H31" s="75">
        <v>3</v>
      </c>
      <c r="I31" s="139">
        <v>0</v>
      </c>
      <c r="J31" s="75" t="s">
        <v>24</v>
      </c>
      <c r="K31" s="72"/>
      <c r="L31" s="72" t="s">
        <v>302</v>
      </c>
      <c r="M31" s="72"/>
      <c r="N31" s="72"/>
    </row>
    <row r="32" spans="1:14" ht="26" outlineLevel="1">
      <c r="A32" s="56"/>
      <c r="B32" s="57" t="s">
        <v>61</v>
      </c>
      <c r="C32" s="71" t="s">
        <v>241</v>
      </c>
      <c r="D32" s="74" t="s">
        <v>221</v>
      </c>
      <c r="E32" s="72" t="s">
        <v>62</v>
      </c>
      <c r="F32" s="75" t="s">
        <v>218</v>
      </c>
      <c r="G32" s="74" t="s">
        <v>242</v>
      </c>
      <c r="H32" s="75"/>
      <c r="I32" s="139">
        <v>0</v>
      </c>
      <c r="J32" s="75" t="s">
        <v>18</v>
      </c>
      <c r="K32" s="72"/>
      <c r="L32" s="72"/>
      <c r="M32" s="72"/>
      <c r="N32" s="72"/>
    </row>
    <row r="33" spans="1:14" ht="26" outlineLevel="1">
      <c r="A33" s="56"/>
      <c r="B33" s="57" t="s">
        <v>63</v>
      </c>
      <c r="C33" s="71" t="s">
        <v>241</v>
      </c>
      <c r="D33" s="74" t="s">
        <v>221</v>
      </c>
      <c r="E33" s="72" t="s">
        <v>243</v>
      </c>
      <c r="F33" s="75" t="s">
        <v>218</v>
      </c>
      <c r="G33" s="74" t="s">
        <v>242</v>
      </c>
      <c r="H33" s="75"/>
      <c r="I33" s="139">
        <v>0</v>
      </c>
      <c r="J33" s="75" t="s">
        <v>18</v>
      </c>
      <c r="K33" s="72"/>
      <c r="L33" s="72"/>
      <c r="M33" s="72"/>
      <c r="N33" s="72"/>
    </row>
    <row r="34" spans="1:14" outlineLevel="1">
      <c r="A34" s="56"/>
      <c r="B34" s="57" t="s">
        <v>64</v>
      </c>
      <c r="C34" s="71"/>
      <c r="D34" s="74" t="s">
        <v>221</v>
      </c>
      <c r="E34" s="72" t="s">
        <v>244</v>
      </c>
      <c r="F34" s="75" t="s">
        <v>218</v>
      </c>
      <c r="G34" s="74" t="s">
        <v>242</v>
      </c>
      <c r="H34" s="75"/>
      <c r="I34" s="139"/>
      <c r="J34" s="75" t="s">
        <v>18</v>
      </c>
      <c r="K34" s="72"/>
      <c r="L34" s="72"/>
      <c r="M34" s="72"/>
      <c r="N34" s="72"/>
    </row>
    <row r="35" spans="1:14" outlineLevel="1">
      <c r="A35" s="56"/>
      <c r="B35" s="54" t="s">
        <v>65</v>
      </c>
      <c r="C35" s="71" t="s">
        <v>218</v>
      </c>
      <c r="D35" s="74" t="s">
        <v>228</v>
      </c>
      <c r="E35" s="71"/>
      <c r="F35" s="71" t="s">
        <v>218</v>
      </c>
      <c r="G35" s="74" t="s">
        <v>239</v>
      </c>
      <c r="H35" s="71"/>
      <c r="I35" s="139">
        <v>0</v>
      </c>
      <c r="J35" s="75" t="s">
        <v>24</v>
      </c>
      <c r="K35" s="72"/>
      <c r="L35" s="72"/>
      <c r="M35" s="72"/>
      <c r="N35" s="72"/>
    </row>
    <row r="36" spans="1:14" outlineLevel="1">
      <c r="A36" s="56"/>
      <c r="B36" s="57" t="s">
        <v>66</v>
      </c>
      <c r="C36" s="71" t="s">
        <v>218</v>
      </c>
      <c r="D36" s="74" t="s">
        <v>228</v>
      </c>
      <c r="E36" s="71" t="s">
        <v>218</v>
      </c>
      <c r="F36" s="71" t="s">
        <v>218</v>
      </c>
      <c r="G36" s="74"/>
      <c r="H36" s="71"/>
      <c r="I36" s="139">
        <v>0</v>
      </c>
      <c r="J36" s="75" t="s">
        <v>18</v>
      </c>
      <c r="K36" s="72"/>
      <c r="L36" s="72"/>
      <c r="M36" s="72"/>
      <c r="N36" s="72"/>
    </row>
    <row r="37" spans="1:14" outlineLevel="1">
      <c r="A37" s="56"/>
      <c r="B37" s="57" t="s">
        <v>63</v>
      </c>
      <c r="C37" s="71" t="s">
        <v>218</v>
      </c>
      <c r="D37" s="74" t="s">
        <v>228</v>
      </c>
      <c r="E37" s="71" t="s">
        <v>218</v>
      </c>
      <c r="F37" s="71" t="s">
        <v>218</v>
      </c>
      <c r="G37" s="74"/>
      <c r="H37" s="71"/>
      <c r="I37" s="139">
        <v>0</v>
      </c>
      <c r="J37" s="75" t="s">
        <v>18</v>
      </c>
      <c r="K37" s="72"/>
      <c r="L37" s="72"/>
      <c r="M37" s="72"/>
      <c r="N37" s="72"/>
    </row>
    <row r="38" spans="1:14" outlineLevel="1">
      <c r="A38" s="56"/>
      <c r="B38" s="54" t="s">
        <v>67</v>
      </c>
      <c r="C38" s="71" t="s">
        <v>735</v>
      </c>
      <c r="D38" s="74" t="s">
        <v>221</v>
      </c>
      <c r="E38" s="93" t="s">
        <v>187</v>
      </c>
      <c r="F38" s="75"/>
      <c r="G38" s="74" t="s">
        <v>242</v>
      </c>
      <c r="H38" s="75">
        <v>1</v>
      </c>
      <c r="I38" s="139">
        <v>0</v>
      </c>
      <c r="J38" s="75" t="s">
        <v>24</v>
      </c>
      <c r="K38" s="71" t="s">
        <v>736</v>
      </c>
      <c r="L38" s="72" t="s">
        <v>737</v>
      </c>
      <c r="M38" s="72"/>
      <c r="N38" s="72" t="s">
        <v>69</v>
      </c>
    </row>
    <row r="39" spans="1:14" ht="15" customHeight="1" outlineLevel="1">
      <c r="A39" s="56"/>
      <c r="B39" s="57" t="s">
        <v>66</v>
      </c>
      <c r="C39" s="71" t="s">
        <v>218</v>
      </c>
      <c r="D39" s="74" t="s">
        <v>228</v>
      </c>
      <c r="E39" s="71" t="s">
        <v>218</v>
      </c>
      <c r="F39" s="75"/>
      <c r="G39" s="74"/>
      <c r="H39" s="75"/>
      <c r="I39" s="139">
        <v>0</v>
      </c>
      <c r="J39" s="75" t="s">
        <v>18</v>
      </c>
      <c r="K39" s="72"/>
      <c r="L39" s="72"/>
      <c r="M39" s="72"/>
      <c r="N39" s="72"/>
    </row>
    <row r="40" spans="1:14" outlineLevel="1">
      <c r="A40" s="56"/>
      <c r="B40" s="57" t="s">
        <v>63</v>
      </c>
      <c r="C40" s="71" t="s">
        <v>218</v>
      </c>
      <c r="D40" s="74" t="s">
        <v>228</v>
      </c>
      <c r="E40" s="71" t="s">
        <v>218</v>
      </c>
      <c r="F40" s="75"/>
      <c r="G40" s="74"/>
      <c r="H40" s="75"/>
      <c r="I40" s="139">
        <v>0</v>
      </c>
      <c r="J40" s="75" t="s">
        <v>18</v>
      </c>
      <c r="K40" s="72"/>
      <c r="L40" s="72"/>
      <c r="M40" s="72"/>
      <c r="N40" s="72"/>
    </row>
    <row r="41" spans="1:14" ht="26" outlineLevel="1">
      <c r="A41" s="56"/>
      <c r="B41" s="54" t="s">
        <v>70</v>
      </c>
      <c r="C41" s="71" t="s">
        <v>367</v>
      </c>
      <c r="D41" s="74" t="s">
        <v>221</v>
      </c>
      <c r="E41" s="93" t="s">
        <v>192</v>
      </c>
      <c r="F41" s="75"/>
      <c r="G41" s="74" t="s">
        <v>242</v>
      </c>
      <c r="H41" s="75">
        <v>1</v>
      </c>
      <c r="I41" s="139">
        <v>0</v>
      </c>
      <c r="J41" s="75" t="s">
        <v>24</v>
      </c>
      <c r="K41" s="72" t="s">
        <v>738</v>
      </c>
      <c r="L41" s="72" t="s">
        <v>737</v>
      </c>
      <c r="M41" s="72"/>
      <c r="N41" s="72" t="s">
        <v>69</v>
      </c>
    </row>
    <row r="42" spans="1:14" outlineLevel="1">
      <c r="A42" s="56"/>
      <c r="B42" s="57" t="s">
        <v>73</v>
      </c>
      <c r="C42" s="96" t="s">
        <v>227</v>
      </c>
      <c r="D42" s="74" t="s">
        <v>221</v>
      </c>
      <c r="E42" s="71" t="s">
        <v>739</v>
      </c>
      <c r="F42" s="75"/>
      <c r="G42" s="74"/>
      <c r="H42" s="75"/>
      <c r="I42" s="139">
        <v>0</v>
      </c>
      <c r="J42" s="75" t="s">
        <v>18</v>
      </c>
      <c r="K42" s="72"/>
      <c r="L42" s="72"/>
      <c r="M42" s="72"/>
      <c r="N42" s="72"/>
    </row>
    <row r="43" spans="1:14" outlineLevel="1">
      <c r="A43" s="56"/>
      <c r="B43" s="57" t="s">
        <v>63</v>
      </c>
      <c r="C43" s="71" t="s">
        <v>218</v>
      </c>
      <c r="D43" s="74" t="s">
        <v>228</v>
      </c>
      <c r="E43" s="72" t="s">
        <v>218</v>
      </c>
      <c r="F43" s="75"/>
      <c r="G43" s="74"/>
      <c r="H43" s="75"/>
      <c r="I43" s="139">
        <v>0</v>
      </c>
      <c r="J43" s="75" t="s">
        <v>18</v>
      </c>
      <c r="K43" s="72"/>
      <c r="L43" s="72"/>
      <c r="M43" s="72"/>
      <c r="N43" s="72"/>
    </row>
    <row r="44" spans="1:14" ht="76" outlineLevel="1">
      <c r="A44" s="56"/>
      <c r="B44" s="54" t="s">
        <v>74</v>
      </c>
      <c r="C44" s="71" t="s">
        <v>740</v>
      </c>
      <c r="D44" s="74" t="s">
        <v>221</v>
      </c>
      <c r="E44" s="72" t="s">
        <v>196</v>
      </c>
      <c r="F44" s="75">
        <v>36</v>
      </c>
      <c r="G44" s="74" t="s">
        <v>234</v>
      </c>
      <c r="H44" s="75">
        <v>2</v>
      </c>
      <c r="I44" s="139">
        <v>0</v>
      </c>
      <c r="J44" s="75" t="s">
        <v>24</v>
      </c>
      <c r="K44" s="72" t="s">
        <v>741</v>
      </c>
      <c r="L44" s="72">
        <v>18</v>
      </c>
      <c r="M44" s="72" t="s">
        <v>311</v>
      </c>
      <c r="N44" s="72" t="s">
        <v>69</v>
      </c>
    </row>
    <row r="45" spans="1:14" ht="15" customHeight="1" outlineLevel="1">
      <c r="A45" s="56"/>
      <c r="B45" s="147" t="s">
        <v>76</v>
      </c>
      <c r="C45" s="71" t="s">
        <v>370</v>
      </c>
      <c r="D45" s="74" t="s">
        <v>228</v>
      </c>
      <c r="E45" s="72" t="s">
        <v>218</v>
      </c>
      <c r="F45" s="75"/>
      <c r="G45" s="74"/>
      <c r="H45" s="75"/>
      <c r="I45" s="139">
        <v>0</v>
      </c>
      <c r="J45" s="75" t="s">
        <v>18</v>
      </c>
      <c r="K45" s="72"/>
      <c r="L45" s="72"/>
      <c r="M45" s="72"/>
      <c r="N45" s="72"/>
    </row>
    <row r="46" spans="1:14" outlineLevel="1">
      <c r="A46" s="56"/>
      <c r="B46" s="57" t="s">
        <v>63</v>
      </c>
      <c r="C46" s="71"/>
      <c r="D46" s="74" t="s">
        <v>221</v>
      </c>
      <c r="E46" s="72" t="s">
        <v>253</v>
      </c>
      <c r="F46" s="75"/>
      <c r="G46" s="74"/>
      <c r="H46" s="75"/>
      <c r="I46" s="139">
        <v>0</v>
      </c>
      <c r="J46" s="75" t="s">
        <v>18</v>
      </c>
      <c r="K46" s="72"/>
      <c r="L46" s="72"/>
      <c r="M46" s="72"/>
      <c r="N46" s="72"/>
    </row>
    <row r="47" spans="1:14">
      <c r="A47" s="56"/>
      <c r="B47" s="55" t="s">
        <v>77</v>
      </c>
      <c r="C47" s="141"/>
      <c r="D47" s="160"/>
      <c r="E47" s="143"/>
      <c r="F47" s="142"/>
      <c r="G47" s="142"/>
      <c r="H47" s="142"/>
      <c r="I47" s="67">
        <f>SUM(I48:I68)</f>
        <v>0</v>
      </c>
      <c r="J47" s="142"/>
      <c r="K47" s="143"/>
      <c r="L47" s="143"/>
      <c r="M47" s="143"/>
      <c r="N47" s="143"/>
    </row>
    <row r="48" spans="1:14" ht="72" customHeight="1" outlineLevel="1">
      <c r="A48" s="56"/>
      <c r="B48" s="54" t="s">
        <v>78</v>
      </c>
      <c r="C48" s="71" t="s">
        <v>742</v>
      </c>
      <c r="D48" s="74" t="s">
        <v>221</v>
      </c>
      <c r="E48" s="72" t="s">
        <v>203</v>
      </c>
      <c r="F48" s="75"/>
      <c r="G48" s="75" t="s">
        <v>242</v>
      </c>
      <c r="H48" s="75">
        <v>1</v>
      </c>
      <c r="I48" s="139">
        <v>0</v>
      </c>
      <c r="J48" s="75" t="s">
        <v>24</v>
      </c>
      <c r="K48" s="148" t="s">
        <v>743</v>
      </c>
      <c r="L48" s="76"/>
      <c r="M48" s="72" t="s">
        <v>744</v>
      </c>
      <c r="N48" s="72" t="s">
        <v>82</v>
      </c>
    </row>
    <row r="49" spans="1:14" ht="26" outlineLevel="1">
      <c r="A49" s="56"/>
      <c r="B49" s="57" t="s">
        <v>59</v>
      </c>
      <c r="C49" s="71" t="s">
        <v>227</v>
      </c>
      <c r="D49" s="74" t="s">
        <v>221</v>
      </c>
      <c r="E49" s="72" t="s">
        <v>257</v>
      </c>
      <c r="F49" s="75" t="s">
        <v>314</v>
      </c>
      <c r="G49" s="75" t="s">
        <v>239</v>
      </c>
      <c r="H49">
        <v>1</v>
      </c>
      <c r="I49" s="139">
        <v>0</v>
      </c>
      <c r="J49" s="75" t="s">
        <v>24</v>
      </c>
      <c r="K49" s="148" t="s">
        <v>83</v>
      </c>
      <c r="L49" s="76"/>
      <c r="M49" s="72"/>
      <c r="N49" s="72"/>
    </row>
    <row r="50" spans="1:14" outlineLevel="1">
      <c r="A50" s="56"/>
      <c r="B50" s="57" t="s">
        <v>61</v>
      </c>
      <c r="C50" s="71" t="s">
        <v>260</v>
      </c>
      <c r="D50" s="74" t="s">
        <v>221</v>
      </c>
      <c r="E50" s="72"/>
      <c r="F50" s="75"/>
      <c r="G50" s="75"/>
      <c r="H50" s="75"/>
      <c r="I50" s="139">
        <v>0</v>
      </c>
      <c r="J50" s="75" t="s">
        <v>18</v>
      </c>
      <c r="K50" s="82"/>
      <c r="L50" s="148"/>
      <c r="M50" s="72"/>
      <c r="N50" s="72"/>
    </row>
    <row r="51" spans="1:14" outlineLevel="1">
      <c r="A51" s="56"/>
      <c r="B51" s="57" t="s">
        <v>63</v>
      </c>
      <c r="C51" s="71"/>
      <c r="D51" s="74" t="s">
        <v>221</v>
      </c>
      <c r="E51" s="72"/>
      <c r="F51" s="75"/>
      <c r="G51" s="75"/>
      <c r="H51" s="75"/>
      <c r="I51" s="139">
        <v>0</v>
      </c>
      <c r="J51" s="75" t="s">
        <v>18</v>
      </c>
      <c r="K51" s="148"/>
      <c r="L51" s="76"/>
      <c r="M51" s="72"/>
      <c r="N51" s="72"/>
    </row>
    <row r="52" spans="1:14" outlineLevel="1">
      <c r="A52" s="56"/>
      <c r="B52" s="57" t="s">
        <v>84</v>
      </c>
      <c r="C52" s="71"/>
      <c r="D52" s="74"/>
      <c r="E52" s="72"/>
      <c r="F52" s="75"/>
      <c r="G52" s="75"/>
      <c r="H52" s="75"/>
      <c r="I52" s="139">
        <v>0</v>
      </c>
      <c r="J52" s="75" t="s">
        <v>18</v>
      </c>
      <c r="K52" s="148"/>
      <c r="L52" s="76"/>
      <c r="M52" s="72"/>
      <c r="N52" s="72"/>
    </row>
    <row r="53" spans="1:14" outlineLevel="1">
      <c r="A53" s="56"/>
      <c r="B53" s="57" t="s">
        <v>64</v>
      </c>
      <c r="C53" s="71"/>
      <c r="D53" s="74"/>
      <c r="E53" s="72"/>
      <c r="F53" s="75"/>
      <c r="G53" s="75"/>
      <c r="H53" s="75"/>
      <c r="I53" s="139"/>
      <c r="J53" s="75" t="s">
        <v>18</v>
      </c>
      <c r="K53" s="148"/>
      <c r="L53" s="76"/>
      <c r="M53" s="72"/>
      <c r="N53" s="72"/>
    </row>
    <row r="54" spans="1:14" ht="57.75" customHeight="1" outlineLevel="1">
      <c r="A54" s="56"/>
      <c r="B54" s="54" t="s">
        <v>85</v>
      </c>
      <c r="C54" s="71" t="s">
        <v>745</v>
      </c>
      <c r="D54" s="74" t="s">
        <v>228</v>
      </c>
      <c r="E54" s="72"/>
      <c r="F54" s="75"/>
      <c r="G54" s="75" t="s">
        <v>242</v>
      </c>
      <c r="H54" s="75"/>
      <c r="I54" s="139">
        <v>0</v>
      </c>
      <c r="J54" s="75" t="s">
        <v>24</v>
      </c>
      <c r="K54" s="148"/>
      <c r="L54" s="76"/>
      <c r="M54" s="72"/>
      <c r="N54" s="72" t="s">
        <v>82</v>
      </c>
    </row>
    <row r="55" spans="1:14" ht="26" outlineLevel="1">
      <c r="A55" s="56"/>
      <c r="B55" s="57" t="s">
        <v>59</v>
      </c>
      <c r="C55" s="71" t="s">
        <v>227</v>
      </c>
      <c r="D55" s="74" t="s">
        <v>221</v>
      </c>
      <c r="E55" s="72" t="s">
        <v>257</v>
      </c>
      <c r="F55" s="75" t="s">
        <v>317</v>
      </c>
      <c r="G55" s="75" t="s">
        <v>239</v>
      </c>
      <c r="H55">
        <v>1</v>
      </c>
      <c r="I55" s="139">
        <v>0</v>
      </c>
      <c r="J55" s="75" t="s">
        <v>24</v>
      </c>
      <c r="K55" s="148" t="s">
        <v>88</v>
      </c>
      <c r="L55" s="76"/>
      <c r="M55" s="72"/>
      <c r="N55" s="72"/>
    </row>
    <row r="56" spans="1:14" outlineLevel="1">
      <c r="A56" s="56"/>
      <c r="B56" s="57" t="s">
        <v>61</v>
      </c>
      <c r="C56" s="71" t="s">
        <v>260</v>
      </c>
      <c r="D56" s="74" t="s">
        <v>221</v>
      </c>
      <c r="E56" s="72"/>
      <c r="F56" s="75"/>
      <c r="G56" s="75"/>
      <c r="H56" s="75"/>
      <c r="I56" s="139">
        <v>0</v>
      </c>
      <c r="J56" s="75" t="s">
        <v>18</v>
      </c>
      <c r="K56" s="58"/>
      <c r="L56" s="148"/>
      <c r="M56" s="72"/>
      <c r="N56" s="72"/>
    </row>
    <row r="57" spans="1:14" outlineLevel="1">
      <c r="A57" s="56"/>
      <c r="B57" s="57" t="s">
        <v>63</v>
      </c>
      <c r="C57" s="71"/>
      <c r="D57" s="74" t="s">
        <v>221</v>
      </c>
      <c r="E57" s="72"/>
      <c r="F57" s="75"/>
      <c r="G57" s="75"/>
      <c r="H57" s="75"/>
      <c r="I57" s="139">
        <v>0</v>
      </c>
      <c r="J57" s="75" t="s">
        <v>18</v>
      </c>
      <c r="K57" s="148"/>
      <c r="L57" s="76"/>
      <c r="M57" s="72"/>
      <c r="N57" s="72"/>
    </row>
    <row r="58" spans="1:14" outlineLevel="1">
      <c r="A58" s="56"/>
      <c r="B58" s="57" t="s">
        <v>84</v>
      </c>
      <c r="C58" s="71"/>
      <c r="D58" s="74"/>
      <c r="E58" s="72"/>
      <c r="F58" s="75"/>
      <c r="G58" s="75"/>
      <c r="H58" s="75"/>
      <c r="I58" s="139">
        <v>0</v>
      </c>
      <c r="J58" s="75" t="s">
        <v>18</v>
      </c>
      <c r="K58" s="148"/>
      <c r="L58" s="76"/>
      <c r="M58" s="72"/>
      <c r="N58" s="72"/>
    </row>
    <row r="59" spans="1:14" outlineLevel="1">
      <c r="A59" s="56"/>
      <c r="B59" s="57" t="s">
        <v>64</v>
      </c>
      <c r="C59" s="71"/>
      <c r="D59" s="74"/>
      <c r="E59" s="72"/>
      <c r="F59" s="75"/>
      <c r="G59" s="75"/>
      <c r="H59" s="75"/>
      <c r="I59" s="139"/>
      <c r="J59" s="75" t="s">
        <v>18</v>
      </c>
      <c r="K59" s="148"/>
      <c r="L59" s="76"/>
      <c r="M59" s="72"/>
      <c r="N59" s="72"/>
    </row>
    <row r="60" spans="1:14" outlineLevel="1">
      <c r="A60" s="56"/>
      <c r="B60" s="54" t="s">
        <v>89</v>
      </c>
      <c r="C60" s="71">
        <v>2</v>
      </c>
      <c r="D60" s="74" t="s">
        <v>221</v>
      </c>
      <c r="E60" s="72">
        <v>1.5</v>
      </c>
      <c r="F60" s="75" t="s">
        <v>242</v>
      </c>
      <c r="G60" s="75" t="s">
        <v>242</v>
      </c>
      <c r="H60" s="75">
        <v>3</v>
      </c>
      <c r="I60" s="139">
        <v>0</v>
      </c>
      <c r="J60" s="75" t="s">
        <v>24</v>
      </c>
      <c r="K60" s="72" t="s">
        <v>602</v>
      </c>
      <c r="L60" s="72"/>
      <c r="M60" s="72"/>
      <c r="N60" s="72"/>
    </row>
    <row r="61" spans="1:14" outlineLevel="1">
      <c r="A61" s="56"/>
      <c r="B61" s="57" t="s">
        <v>90</v>
      </c>
      <c r="C61" s="149"/>
      <c r="D61" s="74" t="s">
        <v>228</v>
      </c>
      <c r="E61" s="72"/>
      <c r="F61" s="75"/>
      <c r="G61" s="75"/>
      <c r="H61" s="75"/>
      <c r="I61" s="139">
        <v>0</v>
      </c>
      <c r="J61" s="75"/>
      <c r="K61" s="72"/>
      <c r="L61" s="72"/>
      <c r="M61" s="72"/>
      <c r="N61" s="72"/>
    </row>
    <row r="62" spans="1:14" outlineLevel="1">
      <c r="A62" s="56"/>
      <c r="B62" s="57" t="s">
        <v>91</v>
      </c>
      <c r="C62" s="71"/>
      <c r="D62" s="74" t="s">
        <v>221</v>
      </c>
      <c r="E62" s="72"/>
      <c r="F62" s="75"/>
      <c r="G62" s="75"/>
      <c r="H62" s="75"/>
      <c r="I62" s="139">
        <v>0</v>
      </c>
      <c r="J62" s="75" t="s">
        <v>18</v>
      </c>
      <c r="K62" s="72"/>
      <c r="L62" s="72"/>
      <c r="M62" s="72"/>
      <c r="N62" s="72"/>
    </row>
    <row r="63" spans="1:14" outlineLevel="1">
      <c r="A63" s="56"/>
      <c r="B63" s="54" t="s">
        <v>92</v>
      </c>
      <c r="C63" s="71">
        <v>1.5</v>
      </c>
      <c r="D63" s="74" t="s">
        <v>221</v>
      </c>
      <c r="E63" s="72" t="s">
        <v>535</v>
      </c>
      <c r="F63" s="75" t="s">
        <v>242</v>
      </c>
      <c r="G63" s="75" t="s">
        <v>242</v>
      </c>
      <c r="H63" s="75"/>
      <c r="I63" s="139">
        <v>0</v>
      </c>
      <c r="J63" s="75" t="s">
        <v>24</v>
      </c>
      <c r="K63" s="82"/>
      <c r="L63" s="146" t="s">
        <v>746</v>
      </c>
      <c r="M63" s="72"/>
      <c r="N63" s="72"/>
    </row>
    <row r="64" spans="1:14" outlineLevel="1">
      <c r="A64" s="56"/>
      <c r="B64" s="57" t="s">
        <v>91</v>
      </c>
      <c r="C64" s="71"/>
      <c r="D64" s="74"/>
      <c r="E64" s="72"/>
      <c r="F64" s="75"/>
      <c r="G64" s="75"/>
      <c r="H64" s="75"/>
      <c r="I64" s="139">
        <v>0</v>
      </c>
      <c r="J64" s="75" t="s">
        <v>18</v>
      </c>
      <c r="K64" s="146"/>
      <c r="L64" s="72"/>
      <c r="M64" s="72"/>
      <c r="N64" s="72"/>
    </row>
    <row r="65" spans="1:14" outlineLevel="1">
      <c r="A65" s="56"/>
      <c r="B65" s="54" t="s">
        <v>93</v>
      </c>
      <c r="C65" s="71" t="s">
        <v>747</v>
      </c>
      <c r="D65" s="74" t="s">
        <v>228</v>
      </c>
      <c r="E65" s="72"/>
      <c r="F65" s="75" t="s">
        <v>242</v>
      </c>
      <c r="G65" s="75" t="s">
        <v>242</v>
      </c>
      <c r="H65" s="75">
        <v>0</v>
      </c>
      <c r="I65" s="139">
        <v>0</v>
      </c>
      <c r="J65" s="75" t="s">
        <v>24</v>
      </c>
      <c r="K65" s="72"/>
      <c r="L65" s="72"/>
      <c r="M65" s="72"/>
      <c r="N65" s="72"/>
    </row>
    <row r="66" spans="1:14" outlineLevel="1">
      <c r="A66" s="56"/>
      <c r="B66" s="57" t="s">
        <v>91</v>
      </c>
      <c r="C66" s="71"/>
      <c r="D66" s="74"/>
      <c r="E66" s="72"/>
      <c r="F66" s="75"/>
      <c r="G66" s="75"/>
      <c r="H66" s="75"/>
      <c r="I66" s="139">
        <v>0</v>
      </c>
      <c r="J66" s="75" t="s">
        <v>18</v>
      </c>
      <c r="K66" s="72"/>
      <c r="L66" s="72"/>
      <c r="M66" s="72"/>
      <c r="N66" s="72"/>
    </row>
    <row r="67" spans="1:14" outlineLevel="1">
      <c r="A67" s="56"/>
      <c r="B67" s="54" t="s">
        <v>94</v>
      </c>
      <c r="C67" s="71">
        <v>1.28</v>
      </c>
      <c r="D67" s="74" t="s">
        <v>228</v>
      </c>
      <c r="E67" s="72"/>
      <c r="F67" s="75"/>
      <c r="G67" s="75" t="s">
        <v>242</v>
      </c>
      <c r="H67" s="75">
        <v>0</v>
      </c>
      <c r="I67" s="139">
        <v>0</v>
      </c>
      <c r="J67" s="75" t="s">
        <v>24</v>
      </c>
      <c r="K67" s="72"/>
      <c r="L67" s="72" t="s">
        <v>319</v>
      </c>
      <c r="M67" s="72"/>
      <c r="N67" s="72"/>
    </row>
    <row r="68" spans="1:14" outlineLevel="1">
      <c r="A68" s="56"/>
      <c r="B68" s="57" t="s">
        <v>91</v>
      </c>
      <c r="C68" s="71"/>
      <c r="D68" s="74"/>
      <c r="E68" s="72"/>
      <c r="F68" s="75"/>
      <c r="G68" s="75"/>
      <c r="H68" s="75"/>
      <c r="I68" s="139">
        <v>0</v>
      </c>
      <c r="J68" s="75" t="s">
        <v>18</v>
      </c>
      <c r="K68" s="72"/>
      <c r="L68" s="72"/>
      <c r="M68" s="72"/>
      <c r="N68" s="72"/>
    </row>
    <row r="69" spans="1:14">
      <c r="A69" s="56"/>
      <c r="B69" s="55" t="s">
        <v>95</v>
      </c>
      <c r="C69" s="141"/>
      <c r="D69" s="160"/>
      <c r="E69" s="143"/>
      <c r="F69" s="142"/>
      <c r="G69" s="142"/>
      <c r="H69" s="142"/>
      <c r="I69" s="67">
        <f>SUM(I70:I90)</f>
        <v>0</v>
      </c>
      <c r="J69" s="142"/>
      <c r="K69" s="143"/>
      <c r="L69" s="143"/>
      <c r="M69" s="143"/>
      <c r="N69" s="143"/>
    </row>
    <row r="70" spans="1:14" ht="81" customHeight="1" outlineLevel="1">
      <c r="A70" s="56"/>
      <c r="B70" s="54" t="s">
        <v>96</v>
      </c>
      <c r="C70" s="71" t="s">
        <v>748</v>
      </c>
      <c r="D70" s="74" t="s">
        <v>221</v>
      </c>
      <c r="E70" s="72" t="s">
        <v>749</v>
      </c>
      <c r="F70" s="75"/>
      <c r="G70" s="75" t="s">
        <v>242</v>
      </c>
      <c r="H70" s="75">
        <v>2</v>
      </c>
      <c r="I70" s="139">
        <v>0</v>
      </c>
      <c r="J70" s="75" t="s">
        <v>24</v>
      </c>
      <c r="K70" s="77" t="s">
        <v>750</v>
      </c>
      <c r="L70" s="72" t="s">
        <v>751</v>
      </c>
      <c r="M70" s="72"/>
      <c r="N70" s="72" t="s">
        <v>100</v>
      </c>
    </row>
    <row r="71" spans="1:14" outlineLevel="1">
      <c r="A71" s="56"/>
      <c r="B71" s="57" t="s">
        <v>101</v>
      </c>
      <c r="C71" s="71"/>
      <c r="D71" s="74"/>
      <c r="E71" s="72"/>
      <c r="F71" s="75"/>
      <c r="G71" s="75"/>
      <c r="H71" s="75"/>
      <c r="I71" s="139">
        <v>0</v>
      </c>
      <c r="J71" s="75" t="s">
        <v>18</v>
      </c>
      <c r="K71" s="72"/>
      <c r="L71" s="72"/>
      <c r="M71" s="72"/>
      <c r="N71" s="72"/>
    </row>
    <row r="72" spans="1:14" outlineLevel="1">
      <c r="A72" s="56"/>
      <c r="B72" s="57" t="s">
        <v>102</v>
      </c>
      <c r="C72" s="71"/>
      <c r="D72" s="74"/>
      <c r="E72" s="72" t="s">
        <v>610</v>
      </c>
      <c r="F72" s="75" t="s">
        <v>242</v>
      </c>
      <c r="G72" s="75"/>
      <c r="H72" s="75"/>
      <c r="I72" s="139">
        <v>0</v>
      </c>
      <c r="J72" s="75" t="s">
        <v>18</v>
      </c>
      <c r="K72" s="72"/>
      <c r="L72" s="72"/>
      <c r="M72" s="72"/>
      <c r="N72" s="72"/>
    </row>
    <row r="73" spans="1:14" outlineLevel="1">
      <c r="A73" s="56"/>
      <c r="B73" s="57" t="s">
        <v>63</v>
      </c>
      <c r="C73" s="71"/>
      <c r="D73" s="74"/>
      <c r="E73" s="72" t="s">
        <v>272</v>
      </c>
      <c r="F73" s="75"/>
      <c r="G73" s="75"/>
      <c r="H73" s="75"/>
      <c r="I73" s="139">
        <v>0</v>
      </c>
      <c r="J73" s="75" t="s">
        <v>18</v>
      </c>
      <c r="K73" s="72"/>
      <c r="L73" s="72"/>
      <c r="M73" s="72"/>
      <c r="N73" s="72"/>
    </row>
    <row r="74" spans="1:14" ht="26" outlineLevel="1">
      <c r="A74" s="56"/>
      <c r="B74" s="54" t="s">
        <v>103</v>
      </c>
      <c r="C74" s="71" t="s">
        <v>752</v>
      </c>
      <c r="D74" s="74" t="s">
        <v>221</v>
      </c>
      <c r="E74" s="72" t="s">
        <v>753</v>
      </c>
      <c r="F74" s="75"/>
      <c r="G74" s="75"/>
      <c r="H74" s="75">
        <v>1</v>
      </c>
      <c r="I74" s="139">
        <v>0</v>
      </c>
      <c r="J74" s="75" t="s">
        <v>24</v>
      </c>
      <c r="K74" s="146" t="s">
        <v>754</v>
      </c>
      <c r="L74" s="72" t="s">
        <v>755</v>
      </c>
      <c r="M74" s="72"/>
      <c r="N74" s="72" t="s">
        <v>100</v>
      </c>
    </row>
    <row r="75" spans="1:14" outlineLevel="1">
      <c r="A75" s="56"/>
      <c r="B75" s="57" t="s">
        <v>106</v>
      </c>
      <c r="C75" s="71"/>
      <c r="D75" s="74" t="s">
        <v>221</v>
      </c>
      <c r="E75" s="72" t="s">
        <v>271</v>
      </c>
      <c r="F75" s="75"/>
      <c r="G75" s="75"/>
      <c r="H75" s="75"/>
      <c r="I75" s="139">
        <v>0</v>
      </c>
      <c r="J75" s="75" t="s">
        <v>18</v>
      </c>
      <c r="K75" s="72"/>
      <c r="L75" s="72"/>
      <c r="M75" s="72"/>
      <c r="N75" s="72"/>
    </row>
    <row r="76" spans="1:14" outlineLevel="1">
      <c r="A76" s="56"/>
      <c r="B76" s="57" t="s">
        <v>102</v>
      </c>
      <c r="C76" s="71"/>
      <c r="D76" s="74" t="s">
        <v>221</v>
      </c>
      <c r="E76" s="72" t="s">
        <v>218</v>
      </c>
      <c r="F76" s="75"/>
      <c r="G76" s="75"/>
      <c r="H76" s="75"/>
      <c r="I76" s="139">
        <v>0</v>
      </c>
      <c r="J76" s="75" t="s">
        <v>18</v>
      </c>
      <c r="K76" s="72"/>
      <c r="L76" s="72"/>
      <c r="M76" s="72"/>
      <c r="N76" s="72"/>
    </row>
    <row r="77" spans="1:14" outlineLevel="1">
      <c r="A77" s="56"/>
      <c r="B77" s="57" t="s">
        <v>63</v>
      </c>
      <c r="C77" s="71"/>
      <c r="D77" s="74" t="s">
        <v>221</v>
      </c>
      <c r="E77" s="72" t="s">
        <v>218</v>
      </c>
      <c r="F77" s="75"/>
      <c r="G77" s="75"/>
      <c r="H77" s="75"/>
      <c r="I77" s="139">
        <v>0</v>
      </c>
      <c r="J77" s="75" t="s">
        <v>18</v>
      </c>
      <c r="K77" s="72"/>
      <c r="L77" s="72"/>
      <c r="M77" s="72"/>
      <c r="N77" s="72"/>
    </row>
    <row r="78" spans="1:14" ht="26" outlineLevel="1">
      <c r="A78" s="56"/>
      <c r="B78" s="54" t="s">
        <v>107</v>
      </c>
      <c r="C78" s="71" t="s">
        <v>326</v>
      </c>
      <c r="D78" s="74" t="s">
        <v>221</v>
      </c>
      <c r="E78" s="72" t="s">
        <v>756</v>
      </c>
      <c r="F78" s="75"/>
      <c r="G78" s="75" t="s">
        <v>275</v>
      </c>
      <c r="H78" s="75" t="s">
        <v>125</v>
      </c>
      <c r="I78" s="139">
        <v>0</v>
      </c>
      <c r="J78" s="75" t="s">
        <v>24</v>
      </c>
      <c r="K78" s="72"/>
      <c r="L78" s="72" t="s">
        <v>757</v>
      </c>
      <c r="M78" s="72"/>
      <c r="N78" s="72" t="s">
        <v>49</v>
      </c>
    </row>
    <row r="79" spans="1:14" outlineLevel="1">
      <c r="A79" s="56"/>
      <c r="B79" s="57" t="s">
        <v>26</v>
      </c>
      <c r="C79" s="71"/>
      <c r="D79" s="74" t="s">
        <v>221</v>
      </c>
      <c r="E79" s="72"/>
      <c r="F79" s="75"/>
      <c r="G79" s="75"/>
      <c r="H79" s="75"/>
      <c r="I79" s="139">
        <v>0</v>
      </c>
      <c r="J79" s="75" t="s">
        <v>18</v>
      </c>
      <c r="K79" s="72"/>
      <c r="L79" s="72"/>
      <c r="M79" s="72"/>
      <c r="N79" s="72"/>
    </row>
    <row r="80" spans="1:14" outlineLevel="1">
      <c r="A80" s="56"/>
      <c r="B80" s="57" t="s">
        <v>63</v>
      </c>
      <c r="C80" s="71"/>
      <c r="D80" s="74" t="s">
        <v>221</v>
      </c>
      <c r="E80" s="72"/>
      <c r="F80" s="75"/>
      <c r="G80" s="75"/>
      <c r="H80" s="75"/>
      <c r="I80" s="139">
        <v>0</v>
      </c>
      <c r="J80" s="75" t="s">
        <v>18</v>
      </c>
      <c r="K80" s="72"/>
      <c r="L80" s="72"/>
      <c r="M80" s="72"/>
      <c r="N80" s="72"/>
    </row>
    <row r="81" spans="1:14" outlineLevel="1">
      <c r="A81" s="56"/>
      <c r="B81" s="54" t="s">
        <v>109</v>
      </c>
      <c r="C81" s="71" t="s">
        <v>218</v>
      </c>
      <c r="D81" s="74" t="s">
        <v>221</v>
      </c>
      <c r="E81" s="72" t="s">
        <v>329</v>
      </c>
      <c r="F81" s="75"/>
      <c r="G81" s="75" t="s">
        <v>276</v>
      </c>
      <c r="H81" s="75"/>
      <c r="I81" s="139">
        <v>0</v>
      </c>
      <c r="J81" s="75" t="s">
        <v>24</v>
      </c>
      <c r="K81" s="72" t="s">
        <v>110</v>
      </c>
      <c r="L81" s="146"/>
      <c r="M81" s="72"/>
      <c r="N81" s="72"/>
    </row>
    <row r="82" spans="1:14" outlineLevel="1">
      <c r="A82" s="56"/>
      <c r="B82" s="57" t="s">
        <v>26</v>
      </c>
      <c r="C82" s="71" t="s">
        <v>218</v>
      </c>
      <c r="D82" s="74"/>
      <c r="E82" s="72"/>
      <c r="F82" s="75"/>
      <c r="G82" s="75"/>
      <c r="H82" s="75"/>
      <c r="I82" s="139">
        <v>0</v>
      </c>
      <c r="J82" s="75" t="s">
        <v>18</v>
      </c>
      <c r="K82" s="72"/>
      <c r="L82" s="72"/>
      <c r="M82" s="72"/>
      <c r="N82" s="72"/>
    </row>
    <row r="83" spans="1:14" outlineLevel="1">
      <c r="A83" s="56"/>
      <c r="B83" s="57" t="s">
        <v>63</v>
      </c>
      <c r="C83" s="71" t="s">
        <v>218</v>
      </c>
      <c r="D83" s="74"/>
      <c r="E83" s="72"/>
      <c r="F83" s="75"/>
      <c r="G83" s="75"/>
      <c r="H83" s="75"/>
      <c r="I83" s="139">
        <v>0</v>
      </c>
      <c r="J83" s="75" t="s">
        <v>18</v>
      </c>
      <c r="K83" s="72"/>
      <c r="L83" s="72"/>
      <c r="M83" s="72"/>
      <c r="N83" s="72"/>
    </row>
    <row r="84" spans="1:14" ht="51" outlineLevel="1">
      <c r="A84" s="56"/>
      <c r="B84" s="54" t="s">
        <v>111</v>
      </c>
      <c r="C84" s="71" t="s">
        <v>219</v>
      </c>
      <c r="D84" s="74" t="s">
        <v>221</v>
      </c>
      <c r="E84" s="72" t="s">
        <v>277</v>
      </c>
      <c r="F84" s="75"/>
      <c r="G84" s="75" t="s">
        <v>242</v>
      </c>
      <c r="H84" s="75">
        <v>3</v>
      </c>
      <c r="I84" s="139">
        <v>0</v>
      </c>
      <c r="J84" s="75" t="s">
        <v>24</v>
      </c>
      <c r="K84" s="72" t="s">
        <v>112</v>
      </c>
      <c r="L84" s="72"/>
      <c r="M84" s="72"/>
      <c r="N84" s="72"/>
    </row>
    <row r="85" spans="1:14" outlineLevel="1">
      <c r="A85" s="56"/>
      <c r="B85" s="57" t="s">
        <v>113</v>
      </c>
      <c r="C85" s="71"/>
      <c r="D85" s="74"/>
      <c r="E85" s="72"/>
      <c r="F85" s="75"/>
      <c r="G85" s="75"/>
      <c r="H85" s="75"/>
      <c r="I85" s="139">
        <v>0</v>
      </c>
      <c r="J85" s="75" t="s">
        <v>18</v>
      </c>
      <c r="K85" s="72"/>
      <c r="L85" s="72"/>
      <c r="M85" s="72"/>
      <c r="N85" s="72"/>
    </row>
    <row r="86" spans="1:14" outlineLevel="1">
      <c r="A86" s="56"/>
      <c r="B86" s="57" t="s">
        <v>114</v>
      </c>
      <c r="C86" s="71"/>
      <c r="D86" s="74"/>
      <c r="E86" s="72"/>
      <c r="F86" s="75"/>
      <c r="G86" s="75"/>
      <c r="H86" s="75"/>
      <c r="I86" s="139">
        <v>0</v>
      </c>
      <c r="J86" s="75" t="s">
        <v>18</v>
      </c>
      <c r="K86" s="72"/>
      <c r="L86" s="72"/>
      <c r="M86" s="72"/>
      <c r="N86" s="72"/>
    </row>
    <row r="87" spans="1:14" outlineLevel="1">
      <c r="A87" s="56"/>
      <c r="B87" s="57" t="s">
        <v>115</v>
      </c>
      <c r="C87" s="71"/>
      <c r="D87" s="74" t="s">
        <v>125</v>
      </c>
      <c r="E87" s="72"/>
      <c r="F87" s="75"/>
      <c r="G87" s="75"/>
      <c r="H87" s="75"/>
      <c r="I87" s="139">
        <v>0</v>
      </c>
      <c r="J87" s="75" t="s">
        <v>18</v>
      </c>
      <c r="K87" s="72"/>
      <c r="L87" s="72"/>
      <c r="M87" s="72"/>
      <c r="N87" s="72"/>
    </row>
    <row r="88" spans="1:14" ht="51" outlineLevel="1">
      <c r="A88" s="56"/>
      <c r="B88" s="54" t="s">
        <v>116</v>
      </c>
      <c r="C88" s="71" t="s">
        <v>219</v>
      </c>
      <c r="D88" s="74" t="s">
        <v>221</v>
      </c>
      <c r="E88" s="72" t="s">
        <v>212</v>
      </c>
      <c r="F88" s="75">
        <v>36</v>
      </c>
      <c r="G88" s="75" t="s">
        <v>234</v>
      </c>
      <c r="H88" s="75">
        <v>3</v>
      </c>
      <c r="I88" s="139">
        <v>0</v>
      </c>
      <c r="J88" s="75" t="s">
        <v>24</v>
      </c>
      <c r="K88" s="146" t="s">
        <v>279</v>
      </c>
      <c r="L88" s="72"/>
      <c r="M88" s="72"/>
      <c r="N88" s="72"/>
    </row>
    <row r="89" spans="1:14" outlineLevel="1">
      <c r="A89" s="56"/>
      <c r="B89" s="57" t="s">
        <v>26</v>
      </c>
      <c r="C89" s="71"/>
      <c r="D89" s="74"/>
      <c r="E89" s="72"/>
      <c r="F89" s="75"/>
      <c r="G89" s="75"/>
      <c r="H89" s="75"/>
      <c r="I89" s="139">
        <v>0</v>
      </c>
      <c r="J89" s="75" t="s">
        <v>18</v>
      </c>
      <c r="K89" s="146"/>
      <c r="L89" s="72"/>
      <c r="M89" s="72"/>
      <c r="N89" s="72"/>
    </row>
    <row r="90" spans="1:14" outlineLevel="1">
      <c r="A90" s="56"/>
      <c r="B90" s="57" t="s">
        <v>115</v>
      </c>
      <c r="C90" s="71"/>
      <c r="D90" s="74"/>
      <c r="E90" s="72"/>
      <c r="F90" s="75"/>
      <c r="G90" s="75"/>
      <c r="H90" s="75"/>
      <c r="I90" s="139">
        <v>0</v>
      </c>
      <c r="J90" s="75" t="s">
        <v>18</v>
      </c>
      <c r="K90" s="146"/>
      <c r="L90" s="72"/>
      <c r="M90" s="72"/>
      <c r="N90" s="72"/>
    </row>
    <row r="91" spans="1:14">
      <c r="A91" s="56"/>
      <c r="B91" s="55" t="s">
        <v>118</v>
      </c>
      <c r="C91" s="141"/>
      <c r="D91" s="160"/>
      <c r="E91" s="143"/>
      <c r="F91" s="142"/>
      <c r="G91" s="142"/>
      <c r="H91" s="142"/>
      <c r="I91" s="67">
        <f>SUM(I92:I102)</f>
        <v>0</v>
      </c>
      <c r="J91" s="142"/>
      <c r="K91" s="143"/>
      <c r="L91" s="143"/>
      <c r="M91" s="143"/>
      <c r="N91" s="143"/>
    </row>
    <row r="92" spans="1:14" outlineLevel="1">
      <c r="A92" s="56"/>
      <c r="B92" s="54" t="s">
        <v>119</v>
      </c>
      <c r="C92" s="71"/>
      <c r="D92" s="74" t="s">
        <v>228</v>
      </c>
      <c r="E92" s="72"/>
      <c r="F92" s="75"/>
      <c r="G92" s="75" t="s">
        <v>275</v>
      </c>
      <c r="H92" s="75"/>
      <c r="I92" s="139">
        <v>0</v>
      </c>
      <c r="J92" s="75" t="s">
        <v>24</v>
      </c>
      <c r="K92" s="72" t="s">
        <v>337</v>
      </c>
      <c r="L92" s="72"/>
      <c r="M92" s="72"/>
      <c r="N92" s="72" t="s">
        <v>121</v>
      </c>
    </row>
    <row r="93" spans="1:14" outlineLevel="1">
      <c r="A93" s="56"/>
      <c r="B93" s="57" t="s">
        <v>26</v>
      </c>
      <c r="C93" s="71"/>
      <c r="D93" s="74"/>
      <c r="E93" s="72"/>
      <c r="F93" s="75"/>
      <c r="G93" s="75"/>
      <c r="H93" s="75"/>
      <c r="I93" s="139">
        <v>0</v>
      </c>
      <c r="J93" s="75" t="s">
        <v>18</v>
      </c>
      <c r="K93" s="72"/>
      <c r="L93" s="72"/>
      <c r="M93" s="72"/>
      <c r="N93" s="72"/>
    </row>
    <row r="94" spans="1:14" ht="26" outlineLevel="1">
      <c r="A94" s="56"/>
      <c r="B94" s="54" t="s">
        <v>122</v>
      </c>
      <c r="C94" s="71" t="s">
        <v>758</v>
      </c>
      <c r="D94" s="74" t="s">
        <v>221</v>
      </c>
      <c r="E94" s="72" t="s">
        <v>759</v>
      </c>
      <c r="F94" s="75"/>
      <c r="G94" s="75" t="s">
        <v>242</v>
      </c>
      <c r="H94" s="75">
        <v>1</v>
      </c>
      <c r="I94" s="140" t="s">
        <v>32</v>
      </c>
      <c r="J94" s="75" t="s">
        <v>24</v>
      </c>
      <c r="K94" s="72" t="s">
        <v>760</v>
      </c>
      <c r="L94" s="72" t="s">
        <v>761</v>
      </c>
      <c r="M94" s="72"/>
      <c r="N94" s="72" t="s">
        <v>125</v>
      </c>
    </row>
    <row r="95" spans="1:14" outlineLevel="1">
      <c r="A95" s="56"/>
      <c r="B95" s="57" t="s">
        <v>126</v>
      </c>
      <c r="C95" s="71"/>
      <c r="D95" s="74"/>
      <c r="E95" s="72"/>
      <c r="F95" s="75"/>
      <c r="G95" s="75"/>
      <c r="H95" s="75"/>
      <c r="I95" s="140"/>
      <c r="J95" s="75" t="s">
        <v>18</v>
      </c>
      <c r="K95" s="72"/>
      <c r="L95" s="72"/>
      <c r="M95" s="72"/>
      <c r="N95" s="72"/>
    </row>
    <row r="96" spans="1:14" outlineLevel="1">
      <c r="A96" s="56"/>
      <c r="B96" s="54" t="s">
        <v>127</v>
      </c>
      <c r="C96" s="71"/>
      <c r="D96" s="74" t="s">
        <v>228</v>
      </c>
      <c r="E96" s="72"/>
      <c r="F96" s="75"/>
      <c r="G96" s="75" t="s">
        <v>234</v>
      </c>
      <c r="H96" s="75">
        <v>1</v>
      </c>
      <c r="I96" s="140" t="s">
        <v>32</v>
      </c>
      <c r="J96" s="75" t="s">
        <v>24</v>
      </c>
      <c r="K96" s="72"/>
      <c r="L96" s="72"/>
      <c r="M96" s="72"/>
      <c r="N96" s="72"/>
    </row>
    <row r="97" spans="1:14" outlineLevel="1">
      <c r="A97" s="56"/>
      <c r="B97" s="57" t="s">
        <v>129</v>
      </c>
      <c r="C97" s="71"/>
      <c r="D97" s="74" t="s">
        <v>228</v>
      </c>
      <c r="E97" s="72"/>
      <c r="F97" s="75"/>
      <c r="G97" s="75"/>
      <c r="H97" s="75"/>
      <c r="I97" s="140" t="s">
        <v>32</v>
      </c>
      <c r="J97" s="75" t="s">
        <v>18</v>
      </c>
      <c r="K97" s="72"/>
      <c r="L97" s="72"/>
      <c r="M97" s="72"/>
      <c r="N97" s="72"/>
    </row>
    <row r="98" spans="1:14" outlineLevel="1">
      <c r="A98" s="56"/>
      <c r="B98" s="54" t="s">
        <v>130</v>
      </c>
      <c r="C98" s="71" t="s">
        <v>395</v>
      </c>
      <c r="D98" s="74" t="s">
        <v>221</v>
      </c>
      <c r="E98" s="72" t="s">
        <v>762</v>
      </c>
      <c r="F98" s="75" t="s">
        <v>242</v>
      </c>
      <c r="G98" s="75" t="s">
        <v>242</v>
      </c>
      <c r="H98" s="75"/>
      <c r="I98" s="139">
        <v>0</v>
      </c>
      <c r="J98" s="75" t="s">
        <v>24</v>
      </c>
      <c r="K98" s="72" t="s">
        <v>341</v>
      </c>
      <c r="L98" s="72"/>
      <c r="M98" s="72"/>
      <c r="N98" s="72"/>
    </row>
    <row r="99" spans="1:14" outlineLevel="1">
      <c r="A99" s="56"/>
      <c r="B99" s="57" t="s">
        <v>26</v>
      </c>
      <c r="C99" s="71"/>
      <c r="D99" s="74"/>
      <c r="E99" s="72"/>
      <c r="F99" s="75"/>
      <c r="G99" s="75"/>
      <c r="H99" s="75"/>
      <c r="I99" s="139">
        <v>0</v>
      </c>
      <c r="J99" s="75" t="s">
        <v>18</v>
      </c>
      <c r="K99" s="72"/>
      <c r="L99" s="72"/>
      <c r="M99" s="72"/>
      <c r="N99" s="72"/>
    </row>
    <row r="100" spans="1:14" ht="26" outlineLevel="1">
      <c r="A100" s="56"/>
      <c r="B100" s="57" t="s">
        <v>63</v>
      </c>
      <c r="C100" s="71"/>
      <c r="D100" s="74"/>
      <c r="E100" s="72" t="s">
        <v>453</v>
      </c>
      <c r="F100" s="75"/>
      <c r="G100" s="75"/>
      <c r="H100" s="75"/>
      <c r="I100" s="139">
        <v>0</v>
      </c>
      <c r="J100" s="75" t="s">
        <v>18</v>
      </c>
      <c r="K100" s="72"/>
      <c r="L100" s="72"/>
      <c r="M100" s="72"/>
      <c r="N100" s="72"/>
    </row>
    <row r="101" spans="1:14" outlineLevel="1">
      <c r="A101" s="56"/>
      <c r="B101" s="54" t="s">
        <v>131</v>
      </c>
      <c r="C101" s="71" t="s">
        <v>218</v>
      </c>
      <c r="D101" s="74"/>
      <c r="E101" s="72"/>
      <c r="F101" s="75"/>
      <c r="G101" s="75"/>
      <c r="H101" s="75"/>
      <c r="I101" s="139">
        <v>0</v>
      </c>
      <c r="J101" s="75"/>
      <c r="K101" s="72"/>
      <c r="L101" s="72"/>
      <c r="M101" s="72"/>
      <c r="N101" s="72"/>
    </row>
    <row r="102" spans="1:14" outlineLevel="1">
      <c r="A102" s="56"/>
      <c r="B102" s="57" t="s">
        <v>132</v>
      </c>
      <c r="C102" s="71" t="s">
        <v>218</v>
      </c>
      <c r="D102" s="74"/>
      <c r="E102" s="72"/>
      <c r="F102" s="75"/>
      <c r="G102" s="75"/>
      <c r="H102" s="75"/>
      <c r="I102" s="139">
        <v>0</v>
      </c>
      <c r="J102" s="75"/>
      <c r="K102" s="72"/>
      <c r="L102" s="72"/>
      <c r="M102" s="72"/>
      <c r="N102" s="72"/>
    </row>
    <row r="103" spans="1:14" outlineLevel="1">
      <c r="A103" s="56"/>
      <c r="B103" s="138" t="s">
        <v>133</v>
      </c>
      <c r="C103" s="141"/>
      <c r="D103" s="160"/>
      <c r="E103" s="143"/>
      <c r="F103" s="142"/>
      <c r="G103" s="142"/>
      <c r="H103" s="142"/>
      <c r="I103" s="67">
        <f>SUM(I104:I105)</f>
        <v>0</v>
      </c>
      <c r="J103" s="142"/>
      <c r="K103" s="143"/>
      <c r="L103" s="143"/>
      <c r="M103" s="143"/>
      <c r="N103" s="143"/>
    </row>
    <row r="104" spans="1:14" outlineLevel="1">
      <c r="A104" s="56"/>
      <c r="B104" s="54" t="s">
        <v>134</v>
      </c>
      <c r="C104" s="71" t="s">
        <v>218</v>
      </c>
      <c r="D104" s="74" t="s">
        <v>221</v>
      </c>
      <c r="E104" s="72" t="s">
        <v>763</v>
      </c>
      <c r="F104" s="75"/>
      <c r="G104" s="75"/>
      <c r="H104" s="75"/>
      <c r="I104" s="140" t="s">
        <v>32</v>
      </c>
      <c r="J104" s="75"/>
      <c r="K104" s="72" t="s">
        <v>135</v>
      </c>
      <c r="L104" s="72"/>
      <c r="M104" s="72"/>
      <c r="N104" s="72"/>
    </row>
    <row r="105" spans="1:14" outlineLevel="1">
      <c r="A105" s="56"/>
      <c r="B105" s="57" t="s">
        <v>136</v>
      </c>
      <c r="C105" s="93" t="s">
        <v>730</v>
      </c>
      <c r="D105" s="74" t="s">
        <v>221</v>
      </c>
      <c r="E105" s="146" t="s">
        <v>764</v>
      </c>
      <c r="F105" s="75"/>
      <c r="G105" s="75"/>
      <c r="H105" s="75">
        <v>1</v>
      </c>
      <c r="I105" s="140" t="s">
        <v>137</v>
      </c>
      <c r="J105" s="75"/>
      <c r="K105" s="72"/>
      <c r="L105" s="146" t="s">
        <v>344</v>
      </c>
      <c r="M105" s="72"/>
      <c r="N105" s="72"/>
    </row>
    <row r="106" spans="1:14">
      <c r="A106" s="56"/>
      <c r="B106" s="138" t="s">
        <v>139</v>
      </c>
      <c r="C106" s="141"/>
      <c r="D106" s="160"/>
      <c r="E106" s="143"/>
      <c r="F106" s="142"/>
      <c r="G106" s="142"/>
      <c r="H106" s="142"/>
      <c r="I106" s="67">
        <f>-SUM(I107)</f>
        <v>0</v>
      </c>
      <c r="J106" s="142"/>
      <c r="K106" s="143"/>
      <c r="L106" s="143"/>
      <c r="M106" s="143"/>
      <c r="N106" s="143"/>
    </row>
    <row r="107" spans="1:14" outlineLevel="1">
      <c r="A107" s="56"/>
      <c r="B107" s="54" t="s">
        <v>140</v>
      </c>
      <c r="C107" s="71" t="s">
        <v>765</v>
      </c>
      <c r="D107" s="74" t="s">
        <v>221</v>
      </c>
      <c r="E107" s="72" t="s">
        <v>766</v>
      </c>
      <c r="F107" s="75"/>
      <c r="G107" s="75"/>
      <c r="H107" s="75"/>
      <c r="I107" s="139">
        <v>0</v>
      </c>
      <c r="J107" s="75"/>
      <c r="K107" s="150" t="s">
        <v>457</v>
      </c>
      <c r="L107" s="146"/>
      <c r="M107" s="72"/>
      <c r="N107" s="72"/>
    </row>
    <row r="108" spans="1:14" outlineLevel="1">
      <c r="A108" s="56"/>
      <c r="B108" s="54" t="s">
        <v>458</v>
      </c>
      <c r="C108" s="71" t="s">
        <v>767</v>
      </c>
      <c r="D108" s="74" t="s">
        <v>125</v>
      </c>
      <c r="E108" s="72"/>
      <c r="F108" s="75"/>
      <c r="G108" s="75"/>
      <c r="H108" s="75"/>
      <c r="I108" s="139">
        <v>0</v>
      </c>
      <c r="J108" s="75"/>
      <c r="K108" s="150"/>
      <c r="L108" s="146"/>
      <c r="M108" s="72"/>
      <c r="N108" s="72"/>
    </row>
    <row r="109" spans="1:14" outlineLevel="1">
      <c r="A109" s="56"/>
      <c r="B109" s="54" t="s">
        <v>140</v>
      </c>
      <c r="C109" s="71"/>
      <c r="D109" s="74" t="s">
        <v>125</v>
      </c>
      <c r="E109" s="72"/>
      <c r="F109" s="75"/>
      <c r="G109" s="75"/>
      <c r="H109" s="75"/>
      <c r="I109" s="139">
        <v>0</v>
      </c>
      <c r="J109" s="75"/>
      <c r="K109" s="150"/>
      <c r="L109" s="146"/>
      <c r="M109" s="72"/>
      <c r="N109" s="154"/>
    </row>
    <row r="110" spans="1:14" ht="15" thickBot="1">
      <c r="A110" s="1"/>
      <c r="B110" s="151"/>
      <c r="C110" s="152"/>
      <c r="D110" s="153"/>
      <c r="E110" s="154"/>
      <c r="F110" s="155"/>
      <c r="G110" s="155"/>
      <c r="H110" s="155"/>
      <c r="I110" s="155"/>
      <c r="J110" s="155"/>
      <c r="K110" s="154"/>
      <c r="L110" s="154"/>
      <c r="M110" s="154"/>
      <c r="N110" s="154"/>
    </row>
    <row r="111" spans="1:14" ht="15" thickBot="1">
      <c r="A111" s="1"/>
      <c r="B111" s="66"/>
      <c r="C111" s="152"/>
      <c r="D111" s="153"/>
      <c r="E111" s="154"/>
      <c r="F111" s="155"/>
      <c r="G111" s="4" t="s">
        <v>142</v>
      </c>
      <c r="H111" s="5"/>
      <c r="I111" s="6">
        <f>SUM(I20+I29+I47+I69+I91+I103+I106)</f>
        <v>0</v>
      </c>
      <c r="J111" s="155"/>
      <c r="K111" s="154"/>
      <c r="L111" s="154"/>
      <c r="M111" s="154"/>
      <c r="N111" s="154"/>
    </row>
    <row r="112" spans="1:14">
      <c r="A112" s="1"/>
      <c r="B112" s="66"/>
      <c r="C112" s="152"/>
      <c r="D112" s="153"/>
      <c r="E112" s="154"/>
      <c r="F112" s="155"/>
      <c r="G112" s="155"/>
      <c r="H112" s="155"/>
      <c r="I112" s="155"/>
      <c r="J112" s="155"/>
      <c r="K112" s="154"/>
      <c r="L112" s="154"/>
      <c r="M112" s="154"/>
      <c r="N112" s="154"/>
    </row>
    <row r="113" spans="1:14">
      <c r="A113" s="1"/>
      <c r="B113" s="66"/>
      <c r="C113" s="152"/>
      <c r="D113" s="153"/>
      <c r="E113" s="154"/>
      <c r="F113" s="155"/>
      <c r="G113" s="155"/>
      <c r="H113" s="155"/>
      <c r="I113" s="155"/>
      <c r="J113" s="155"/>
      <c r="K113" s="154"/>
      <c r="L113" s="154"/>
      <c r="M113" s="154"/>
      <c r="N113" s="154"/>
    </row>
    <row r="114" spans="1:14">
      <c r="A114" s="1"/>
      <c r="C114" s="152"/>
      <c r="D114" s="153"/>
      <c r="E114" s="154"/>
      <c r="F114" s="155"/>
      <c r="G114" s="155"/>
      <c r="H114" s="155"/>
      <c r="I114" s="155"/>
      <c r="J114" s="155"/>
      <c r="K114" s="154"/>
      <c r="L114" s="154"/>
      <c r="M114" s="154"/>
      <c r="N114" s="154"/>
    </row>
    <row r="115" spans="1:14">
      <c r="A115" s="1"/>
      <c r="B115" s="151"/>
      <c r="C115" s="152"/>
      <c r="D115" s="153"/>
      <c r="E115" s="154"/>
      <c r="F115" s="155"/>
      <c r="G115" s="155"/>
      <c r="H115" s="155"/>
      <c r="I115" s="155"/>
      <c r="J115" s="155"/>
      <c r="K115" s="154"/>
      <c r="L115" s="154"/>
      <c r="M115" s="154"/>
      <c r="N115" s="154"/>
    </row>
    <row r="116" spans="1:14">
      <c r="A116" s="1"/>
      <c r="B116" s="151"/>
      <c r="C116" s="152"/>
      <c r="D116" s="153"/>
      <c r="E116" s="154"/>
      <c r="F116" s="155"/>
      <c r="G116" s="155"/>
      <c r="H116" s="155"/>
      <c r="I116" s="155"/>
      <c r="J116" s="155"/>
      <c r="K116" s="154"/>
      <c r="L116" s="154"/>
      <c r="M116" s="154"/>
      <c r="N116" s="154"/>
    </row>
    <row r="117" spans="1:14">
      <c r="A117" s="1"/>
      <c r="B117" s="151"/>
      <c r="C117" s="152"/>
      <c r="D117" s="153"/>
      <c r="E117" s="154"/>
      <c r="F117" s="155"/>
      <c r="G117" s="155"/>
      <c r="H117" s="155"/>
      <c r="I117" s="155"/>
      <c r="J117" s="155"/>
      <c r="K117" s="154"/>
      <c r="L117" s="154"/>
      <c r="M117" s="154"/>
      <c r="N117" s="154"/>
    </row>
    <row r="118" spans="1:14">
      <c r="A118" s="1"/>
      <c r="B118" s="151"/>
      <c r="C118" s="152"/>
      <c r="D118" s="153"/>
      <c r="E118" s="154"/>
      <c r="F118" s="155"/>
      <c r="G118" s="155"/>
      <c r="H118" s="155"/>
      <c r="I118" s="155"/>
      <c r="J118" s="155"/>
      <c r="K118" s="154"/>
      <c r="L118" s="154"/>
      <c r="M118" s="154"/>
      <c r="N118" s="154"/>
    </row>
    <row r="119" spans="1:14">
      <c r="A119" s="1"/>
      <c r="B119" s="151"/>
      <c r="C119" s="152"/>
      <c r="D119" s="153"/>
      <c r="E119" s="154"/>
      <c r="F119" s="155"/>
      <c r="G119" s="155"/>
      <c r="H119" s="155"/>
      <c r="I119" s="155"/>
      <c r="J119" s="155"/>
      <c r="K119" s="154"/>
      <c r="L119" s="154"/>
      <c r="M119" s="154"/>
      <c r="N119" s="154"/>
    </row>
    <row r="120" spans="1:14">
      <c r="A120" s="1"/>
      <c r="B120" s="151"/>
      <c r="C120" s="152"/>
      <c r="D120" s="153"/>
      <c r="E120" s="154"/>
      <c r="F120" s="155"/>
      <c r="G120" s="155"/>
      <c r="H120" s="155"/>
      <c r="I120" s="155"/>
      <c r="J120" s="155"/>
      <c r="K120" s="154"/>
      <c r="L120" s="154"/>
      <c r="M120" s="154"/>
      <c r="N120" s="154"/>
    </row>
    <row r="121" spans="1:14">
      <c r="A121" s="1"/>
      <c r="B121" s="151"/>
      <c r="C121" s="152"/>
      <c r="D121" s="153"/>
      <c r="E121" s="154"/>
      <c r="F121" s="155"/>
      <c r="G121" s="155"/>
      <c r="H121" s="155"/>
      <c r="I121" s="155"/>
      <c r="J121" s="155"/>
      <c r="K121" s="154"/>
      <c r="L121" s="154"/>
      <c r="M121" s="154"/>
      <c r="N121" s="154"/>
    </row>
    <row r="122" spans="1:14">
      <c r="A122" s="1"/>
      <c r="B122" s="151"/>
      <c r="C122" s="152"/>
      <c r="D122" s="153"/>
      <c r="E122" s="154"/>
      <c r="F122" s="155"/>
      <c r="G122" s="155"/>
      <c r="H122" s="155"/>
      <c r="I122" s="155"/>
      <c r="J122" s="155"/>
      <c r="K122" s="154"/>
      <c r="L122" s="154"/>
      <c r="M122" s="154"/>
      <c r="N122" s="154"/>
    </row>
    <row r="123" spans="1:14">
      <c r="A123" s="1"/>
      <c r="B123" s="151"/>
      <c r="C123" s="152"/>
      <c r="D123" s="153"/>
      <c r="E123" s="154"/>
      <c r="F123" s="155"/>
      <c r="G123" s="155"/>
      <c r="H123" s="155"/>
      <c r="I123" s="155"/>
      <c r="J123" s="155"/>
      <c r="K123" s="154"/>
      <c r="L123" s="154"/>
      <c r="M123" s="154"/>
      <c r="N123" s="154"/>
    </row>
    <row r="124" spans="1:14">
      <c r="A124" s="1"/>
      <c r="B124" s="151"/>
      <c r="C124" s="152"/>
      <c r="D124" s="153"/>
      <c r="E124" s="154"/>
      <c r="F124" s="155"/>
      <c r="G124" s="155"/>
      <c r="H124" s="155"/>
      <c r="I124" s="155"/>
      <c r="J124" s="155"/>
      <c r="K124" s="154"/>
      <c r="L124" s="154"/>
      <c r="M124" s="154"/>
      <c r="N124" s="154"/>
    </row>
    <row r="125" spans="1:14">
      <c r="A125" s="1"/>
      <c r="B125" s="151"/>
      <c r="C125" s="152"/>
      <c r="D125" s="153"/>
      <c r="E125" s="154"/>
      <c r="F125" s="155"/>
      <c r="G125" s="155"/>
      <c r="H125" s="155"/>
      <c r="I125" s="155"/>
      <c r="J125" s="155"/>
      <c r="K125" s="154"/>
      <c r="L125" s="154"/>
      <c r="M125" s="154"/>
      <c r="N125" s="154"/>
    </row>
    <row r="126" spans="1:14">
      <c r="A126" s="1"/>
      <c r="B126" s="151"/>
      <c r="C126" s="152"/>
      <c r="D126" s="153"/>
      <c r="E126" s="154"/>
      <c r="F126" s="155"/>
      <c r="G126" s="155"/>
      <c r="H126" s="155"/>
      <c r="I126" s="155"/>
      <c r="J126" s="155"/>
      <c r="K126" s="154"/>
      <c r="L126" s="154"/>
      <c r="M126" s="154"/>
      <c r="N126" s="154"/>
    </row>
    <row r="127" spans="1:14">
      <c r="A127" s="1"/>
      <c r="B127" s="151"/>
      <c r="C127" s="152"/>
      <c r="D127" s="153"/>
      <c r="E127" s="154"/>
      <c r="F127" s="155"/>
      <c r="G127" s="155"/>
      <c r="H127" s="155"/>
      <c r="I127" s="155"/>
      <c r="J127" s="155"/>
      <c r="K127" s="154"/>
      <c r="L127" s="154"/>
      <c r="M127" s="154"/>
      <c r="N127" s="154"/>
    </row>
    <row r="128" spans="1:14">
      <c r="A128" s="1"/>
      <c r="B128" s="151"/>
      <c r="C128" s="152"/>
      <c r="D128" s="153"/>
      <c r="E128" s="154"/>
      <c r="F128" s="155"/>
      <c r="G128" s="155"/>
      <c r="H128" s="155"/>
      <c r="I128" s="155"/>
      <c r="J128" s="155"/>
      <c r="K128" s="154"/>
      <c r="L128" s="154"/>
      <c r="M128" s="154"/>
      <c r="N128" s="154"/>
    </row>
    <row r="129" spans="1:14">
      <c r="A129" s="1"/>
      <c r="B129" s="151"/>
      <c r="C129" s="152"/>
      <c r="D129" s="153"/>
      <c r="E129" s="154"/>
      <c r="F129" s="155"/>
      <c r="G129" s="155"/>
      <c r="H129" s="155"/>
      <c r="I129" s="155"/>
      <c r="J129" s="155"/>
      <c r="K129" s="154"/>
      <c r="L129" s="154"/>
      <c r="M129" s="154"/>
      <c r="N129" s="154"/>
    </row>
    <row r="130" spans="1:14">
      <c r="A130" s="1"/>
      <c r="B130" s="151"/>
      <c r="C130" s="152"/>
      <c r="D130" s="153"/>
      <c r="E130" s="154"/>
      <c r="F130" s="155"/>
      <c r="G130" s="155"/>
      <c r="H130" s="155"/>
      <c r="I130" s="155"/>
      <c r="J130" s="155"/>
      <c r="K130" s="154"/>
      <c r="L130" s="154"/>
      <c r="M130" s="154"/>
      <c r="N130" s="154"/>
    </row>
    <row r="131" spans="1:14">
      <c r="A131" s="1"/>
      <c r="B131" s="151"/>
      <c r="C131" s="152"/>
      <c r="D131" s="153"/>
      <c r="E131" s="154"/>
      <c r="F131" s="155"/>
      <c r="G131" s="155"/>
      <c r="H131" s="155"/>
      <c r="I131" s="155"/>
      <c r="J131" s="155"/>
      <c r="K131" s="154"/>
      <c r="L131" s="154"/>
      <c r="M131" s="154"/>
      <c r="N131" s="154"/>
    </row>
    <row r="132" spans="1:14">
      <c r="A132" s="1"/>
      <c r="B132" s="151"/>
      <c r="C132" s="152"/>
      <c r="D132" s="153"/>
      <c r="E132" s="154"/>
      <c r="F132" s="155"/>
      <c r="G132" s="155"/>
      <c r="H132" s="155"/>
      <c r="I132" s="155"/>
      <c r="J132" s="155"/>
      <c r="K132" s="154"/>
      <c r="L132" s="154"/>
      <c r="M132" s="154"/>
      <c r="N132" s="154"/>
    </row>
    <row r="133" spans="1:14">
      <c r="A133" s="1"/>
      <c r="B133" s="151"/>
      <c r="C133" s="152"/>
      <c r="D133" s="153"/>
      <c r="E133" s="154"/>
      <c r="F133" s="155"/>
      <c r="G133" s="155"/>
      <c r="H133" s="155"/>
      <c r="I133" s="155"/>
      <c r="J133" s="155"/>
      <c r="K133" s="154"/>
      <c r="L133" s="154"/>
      <c r="M133" s="154"/>
      <c r="N133" s="154"/>
    </row>
    <row r="134" spans="1:14">
      <c r="A134" s="1"/>
      <c r="B134" s="151"/>
      <c r="C134" s="152"/>
      <c r="D134" s="153"/>
      <c r="E134" s="154"/>
      <c r="F134" s="155"/>
      <c r="G134" s="155"/>
      <c r="H134" s="155"/>
      <c r="I134" s="155"/>
      <c r="J134" s="155"/>
      <c r="K134" s="154"/>
      <c r="L134" s="154"/>
      <c r="M134" s="154"/>
      <c r="N134" s="154"/>
    </row>
    <row r="135" spans="1:14">
      <c r="A135" s="1"/>
      <c r="B135" s="151"/>
      <c r="C135" s="152"/>
      <c r="D135" s="153"/>
      <c r="E135" s="154"/>
      <c r="F135" s="155"/>
      <c r="G135" s="155"/>
      <c r="H135" s="155"/>
      <c r="I135" s="155"/>
      <c r="J135" s="155"/>
      <c r="K135" s="154"/>
      <c r="L135" s="154"/>
      <c r="M135" s="154"/>
      <c r="N135" s="154"/>
    </row>
    <row r="136" spans="1:14">
      <c r="A136" s="1"/>
      <c r="B136" s="151"/>
      <c r="C136" s="152"/>
      <c r="D136" s="153"/>
      <c r="E136" s="154"/>
      <c r="F136" s="155"/>
      <c r="G136" s="155"/>
      <c r="H136" s="155"/>
      <c r="I136" s="155"/>
      <c r="J136" s="155"/>
      <c r="K136" s="154"/>
      <c r="L136" s="154"/>
      <c r="M136" s="154"/>
      <c r="N136" s="154"/>
    </row>
    <row r="137" spans="1:14">
      <c r="A137" s="1"/>
      <c r="B137" s="151"/>
      <c r="C137" s="152"/>
      <c r="D137" s="153"/>
      <c r="E137" s="154"/>
      <c r="F137" s="155"/>
      <c r="G137" s="155"/>
      <c r="H137" s="155"/>
      <c r="I137" s="155"/>
      <c r="J137" s="155"/>
      <c r="K137" s="154"/>
      <c r="L137" s="154"/>
      <c r="M137" s="154"/>
      <c r="N137" s="154"/>
    </row>
    <row r="138" spans="1:14">
      <c r="A138" s="1"/>
      <c r="B138" s="151"/>
      <c r="C138" s="152"/>
      <c r="D138" s="153"/>
      <c r="E138" s="154"/>
      <c r="F138" s="155"/>
      <c r="G138" s="155"/>
      <c r="H138" s="155"/>
      <c r="I138" s="155"/>
      <c r="J138" s="155"/>
      <c r="K138" s="154"/>
      <c r="L138" s="154"/>
      <c r="M138" s="154"/>
      <c r="N138" s="154"/>
    </row>
    <row r="139" spans="1:14">
      <c r="A139" s="1"/>
      <c r="B139" s="151"/>
      <c r="C139" s="152"/>
      <c r="D139" s="153"/>
      <c r="E139" s="154"/>
      <c r="F139" s="155"/>
      <c r="G139" s="155"/>
      <c r="H139" s="155"/>
      <c r="I139" s="155"/>
      <c r="J139" s="155"/>
      <c r="K139" s="154"/>
      <c r="L139" s="154"/>
      <c r="M139" s="154"/>
    </row>
  </sheetData>
  <autoFilter ref="A3:M107" xr:uid="{00000000-0009-0000-0000-000002000000}"/>
  <dataValidations count="3">
    <dataValidation type="list" allowBlank="1" showInputMessage="1" showErrorMessage="1" sqref="D7:D11 D20:D25 D27:D109" xr:uid="{65A159A2-1662-4148-BEC2-B6D3A833901B}">
      <formula1>"Y,N,TBD"</formula1>
    </dataValidation>
    <dataValidation type="list" allowBlank="1" showInputMessage="1" showErrorMessage="1" sqref="G7:G11 G20:G109" xr:uid="{5FBD97C4-A10F-4333-9211-3132207E1B89}">
      <formula1>"Ft' In"", Inches, NA, LF, SQ FT"</formula1>
    </dataValidation>
    <dataValidation type="list" allowBlank="1" showInputMessage="1" showErrorMessage="1" sqref="J1:J1048576" xr:uid="{9816EFD9-7210-429B-B86C-508D376618AB}">
      <formula1>"Materials, Labor"</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1CD6782B-07C2-4288-A9D8-A9FE0B530F8D}">
          <x14:formula1>
            <xm:f>'Upgrade Summary'!$G$30:$G$33</xm:f>
          </x14:formula1>
          <xm:sqref>E30</xm:sqref>
        </x14:dataValidation>
        <x14:dataValidation type="list" allowBlank="1" showInputMessage="1" showErrorMessage="1" xr:uid="{6036E12F-152B-4BC0-85E1-6A91633505A5}">
          <x14:formula1>
            <xm:f>'Upgrade Summary'!$G$34:$G$35</xm:f>
          </x14:formula1>
          <xm:sqref>E35</xm:sqref>
        </x14:dataValidation>
        <x14:dataValidation type="list" allowBlank="1" showInputMessage="1" showErrorMessage="1" xr:uid="{19D6CCE3-B082-43AE-A8BB-6E434EFDBDF8}">
          <x14:formula1>
            <xm:f>'Upgrade Summary'!$G$38:$J$38</xm:f>
          </x14:formula1>
          <xm:sqref>E38</xm:sqref>
        </x14:dataValidation>
        <x14:dataValidation type="list" allowBlank="1" showInputMessage="1" showErrorMessage="1" xr:uid="{91566F40-79C0-4315-A39D-4E444668504B}">
          <x14:formula1>
            <xm:f>'Upgrade Summary'!$H$45:$K$45</xm:f>
          </x14:formula1>
          <xm:sqref>E44</xm:sqref>
        </x14:dataValidation>
        <x14:dataValidation type="list" allowBlank="1" showInputMessage="1" showErrorMessage="1" xr:uid="{FB66EEE0-BC2B-4169-A28C-473EDD2D51E5}">
          <x14:formula1>
            <xm:f>'Upgrade Summary'!$G$41:$J$41</xm:f>
          </x14:formula1>
          <xm:sqref>E41</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F735C-3ABB-4672-82D2-7539511A3D7D}">
  <sheetPr>
    <outlinePr summaryBelow="0"/>
  </sheetPr>
  <dimension ref="A1:N139"/>
  <sheetViews>
    <sheetView topLeftCell="A24" zoomScale="70" zoomScaleNormal="70" workbookViewId="0">
      <selection activeCell="B88" sqref="B88"/>
    </sheetView>
  </sheetViews>
  <sheetFormatPr defaultRowHeight="14.5" outlineLevelRow="1"/>
  <cols>
    <col min="1" max="1" width="14.26953125" customWidth="1"/>
    <col min="2" max="2" width="42.54296875" customWidth="1"/>
    <col min="3" max="3" width="19.7265625" customWidth="1"/>
    <col min="4" max="4" width="13.453125" customWidth="1"/>
    <col min="5" max="5" width="35.453125" customWidth="1"/>
    <col min="6" max="6" width="22.453125" customWidth="1"/>
    <col min="7" max="7" width="20.7265625" customWidth="1"/>
    <col min="8" max="8" width="8" customWidth="1"/>
    <col min="9" max="9" width="15" customWidth="1"/>
    <col min="10" max="10" width="18.7265625" customWidth="1"/>
    <col min="11" max="11" width="51.26953125" style="78" customWidth="1"/>
    <col min="12" max="12" width="35.7265625" customWidth="1"/>
    <col min="13" max="13" width="29.81640625" customWidth="1"/>
    <col min="14" max="14" width="34" customWidth="1"/>
  </cols>
  <sheetData>
    <row r="1" spans="1:14">
      <c r="B1" s="68" t="s">
        <v>215</v>
      </c>
      <c r="C1">
        <v>3049</v>
      </c>
    </row>
    <row r="2" spans="1:14" ht="30" customHeight="1">
      <c r="B2" s="65" t="s">
        <v>216</v>
      </c>
      <c r="C2" s="65" t="s">
        <v>217</v>
      </c>
    </row>
    <row r="3" spans="1:14" s="3" customFormat="1">
      <c r="A3" s="52" t="s">
        <v>0</v>
      </c>
      <c r="B3" s="52" t="s">
        <v>1</v>
      </c>
      <c r="C3" s="52" t="s">
        <v>2</v>
      </c>
      <c r="D3" s="52" t="s">
        <v>3</v>
      </c>
      <c r="E3" s="52" t="s">
        <v>4</v>
      </c>
      <c r="F3" s="52" t="s">
        <v>5</v>
      </c>
      <c r="G3" s="52" t="s">
        <v>6</v>
      </c>
      <c r="H3" s="52" t="s">
        <v>7</v>
      </c>
      <c r="I3" s="52" t="s">
        <v>8</v>
      </c>
      <c r="J3" s="52" t="s">
        <v>9</v>
      </c>
      <c r="K3" s="79" t="s">
        <v>10</v>
      </c>
      <c r="L3" s="52" t="s">
        <v>11</v>
      </c>
      <c r="M3" s="52" t="s">
        <v>12</v>
      </c>
      <c r="N3" s="52" t="s">
        <v>13</v>
      </c>
    </row>
    <row r="4" spans="1:14" s="3" customFormat="1">
      <c r="A4" s="52"/>
      <c r="B4" s="138" t="s">
        <v>15</v>
      </c>
      <c r="C4" s="53"/>
      <c r="D4" s="53"/>
      <c r="E4" s="53"/>
      <c r="F4" s="53"/>
      <c r="G4" s="53"/>
      <c r="H4" s="53"/>
      <c r="I4" s="67">
        <f>I5</f>
        <v>0</v>
      </c>
      <c r="J4" s="53"/>
      <c r="K4" s="80"/>
      <c r="L4" s="53"/>
      <c r="M4" s="53"/>
      <c r="N4" s="53"/>
    </row>
    <row r="5" spans="1:14" s="3" customFormat="1" ht="38.5" outlineLevel="1">
      <c r="A5" s="52"/>
      <c r="B5" s="54" t="s">
        <v>17</v>
      </c>
      <c r="C5" s="52"/>
      <c r="D5" s="52"/>
      <c r="E5" s="52"/>
      <c r="F5" s="52"/>
      <c r="G5" s="52"/>
      <c r="H5" s="52"/>
      <c r="I5" s="139">
        <v>0</v>
      </c>
      <c r="J5" s="75" t="s">
        <v>18</v>
      </c>
      <c r="K5" s="79"/>
      <c r="L5" s="84" t="s">
        <v>19</v>
      </c>
      <c r="M5" s="52"/>
      <c r="N5" s="52"/>
    </row>
    <row r="6" spans="1:14" s="3" customFormat="1">
      <c r="A6" s="52"/>
      <c r="B6" s="138" t="s">
        <v>21</v>
      </c>
      <c r="C6" s="53"/>
      <c r="D6" s="53"/>
      <c r="E6" s="53"/>
      <c r="F6" s="53"/>
      <c r="G6" s="53"/>
      <c r="H6" s="53"/>
      <c r="I6" s="67">
        <f>SUM(I7:I11)</f>
        <v>0</v>
      </c>
      <c r="J6" s="53"/>
      <c r="K6" s="80"/>
      <c r="L6" s="53"/>
      <c r="M6" s="53"/>
      <c r="N6" s="53"/>
    </row>
    <row r="7" spans="1:14" s="3" customFormat="1" outlineLevel="1">
      <c r="A7" s="52"/>
      <c r="B7" s="54" t="s">
        <v>23</v>
      </c>
      <c r="C7" s="71"/>
      <c r="D7" s="74"/>
      <c r="E7" s="72"/>
      <c r="F7" s="75"/>
      <c r="G7" s="75"/>
      <c r="H7" s="75"/>
      <c r="I7" s="139">
        <v>0</v>
      </c>
      <c r="J7" s="75" t="s">
        <v>24</v>
      </c>
      <c r="K7" s="72"/>
      <c r="L7" s="72"/>
      <c r="M7" s="52"/>
      <c r="N7" s="52"/>
    </row>
    <row r="8" spans="1:14" s="3" customFormat="1" outlineLevel="1">
      <c r="A8" s="52"/>
      <c r="B8" s="57" t="s">
        <v>26</v>
      </c>
      <c r="C8" s="71"/>
      <c r="D8" s="74"/>
      <c r="E8" s="72"/>
      <c r="F8" s="75"/>
      <c r="G8" s="75"/>
      <c r="H8" s="75"/>
      <c r="I8" s="139">
        <v>0</v>
      </c>
      <c r="J8" s="75" t="s">
        <v>18</v>
      </c>
      <c r="K8" s="72"/>
      <c r="L8" s="72"/>
      <c r="M8" s="52"/>
      <c r="N8" s="52"/>
    </row>
    <row r="9" spans="1:14" s="3" customFormat="1" outlineLevel="1">
      <c r="A9" s="52"/>
      <c r="B9" s="54" t="s">
        <v>28</v>
      </c>
      <c r="C9" s="71"/>
      <c r="D9" s="74" t="s">
        <v>228</v>
      </c>
      <c r="E9" s="72"/>
      <c r="F9" s="75"/>
      <c r="G9" s="75"/>
      <c r="H9" s="75"/>
      <c r="I9" s="139">
        <v>0</v>
      </c>
      <c r="J9" s="75" t="s">
        <v>24</v>
      </c>
      <c r="K9" s="72"/>
      <c r="L9" s="72"/>
      <c r="M9" s="52"/>
      <c r="N9" s="52"/>
    </row>
    <row r="10" spans="1:14" s="3" customFormat="1" outlineLevel="1">
      <c r="A10" s="52"/>
      <c r="B10" s="57" t="s">
        <v>26</v>
      </c>
      <c r="C10" s="71"/>
      <c r="D10" s="74"/>
      <c r="E10" s="72"/>
      <c r="F10" s="75"/>
      <c r="G10" s="75"/>
      <c r="H10" s="75"/>
      <c r="I10" s="139">
        <v>0</v>
      </c>
      <c r="J10" s="75" t="s">
        <v>18</v>
      </c>
      <c r="K10" s="72"/>
      <c r="L10" s="72"/>
      <c r="M10" s="52"/>
      <c r="N10" s="52"/>
    </row>
    <row r="11" spans="1:14" s="3" customFormat="1" outlineLevel="1">
      <c r="A11" s="52"/>
      <c r="B11" s="54" t="s">
        <v>31</v>
      </c>
      <c r="C11" s="71" t="s">
        <v>219</v>
      </c>
      <c r="D11" s="74" t="s">
        <v>228</v>
      </c>
      <c r="E11" s="72"/>
      <c r="F11" s="75"/>
      <c r="G11" s="75"/>
      <c r="H11" s="75"/>
      <c r="I11" s="140" t="s">
        <v>32</v>
      </c>
      <c r="J11" s="75"/>
      <c r="L11" s="72"/>
      <c r="M11" s="52"/>
      <c r="N11" s="52"/>
    </row>
    <row r="12" spans="1:14" s="3" customFormat="1">
      <c r="A12" s="52"/>
      <c r="B12" s="138" t="s">
        <v>35</v>
      </c>
      <c r="C12" s="53"/>
      <c r="D12" s="53"/>
      <c r="E12" s="53"/>
      <c r="F12" s="53"/>
      <c r="G12" s="53"/>
      <c r="H12" s="53"/>
      <c r="I12" s="67">
        <f>SUM(I13:I16)</f>
        <v>0</v>
      </c>
      <c r="J12" s="53"/>
      <c r="K12" s="80"/>
      <c r="L12" s="53"/>
      <c r="M12" s="53"/>
      <c r="N12" s="53"/>
    </row>
    <row r="13" spans="1:14" s="3" customFormat="1" ht="51" outlineLevel="1">
      <c r="A13" s="52"/>
      <c r="B13" s="69" t="s">
        <v>37</v>
      </c>
      <c r="C13" s="71"/>
      <c r="D13" s="71"/>
      <c r="E13" s="71"/>
      <c r="F13" s="71"/>
      <c r="G13" s="75"/>
      <c r="H13" s="71"/>
      <c r="I13" s="139">
        <v>0</v>
      </c>
      <c r="J13" s="75" t="s">
        <v>24</v>
      </c>
      <c r="K13" s="79"/>
      <c r="L13" s="84" t="s">
        <v>38</v>
      </c>
      <c r="M13" s="52"/>
      <c r="N13" s="52"/>
    </row>
    <row r="14" spans="1:14" s="3" customFormat="1" outlineLevel="1">
      <c r="A14" s="52"/>
      <c r="B14" s="70" t="s">
        <v>18</v>
      </c>
      <c r="C14" s="71"/>
      <c r="D14" s="71"/>
      <c r="E14" s="71"/>
      <c r="F14" s="71"/>
      <c r="G14" s="75"/>
      <c r="H14" s="71"/>
      <c r="I14" s="139">
        <v>0</v>
      </c>
      <c r="J14" s="75" t="s">
        <v>18</v>
      </c>
      <c r="K14" s="79"/>
      <c r="L14" s="52"/>
      <c r="M14" s="52"/>
      <c r="N14" s="52"/>
    </row>
    <row r="15" spans="1:14" s="3" customFormat="1" outlineLevel="1">
      <c r="A15" s="52"/>
      <c r="B15" s="69" t="s">
        <v>41</v>
      </c>
      <c r="C15" s="71"/>
      <c r="D15" s="71"/>
      <c r="E15" s="52"/>
      <c r="F15" s="52"/>
      <c r="G15" s="75"/>
      <c r="H15" s="52"/>
      <c r="I15" s="139">
        <v>0</v>
      </c>
      <c r="J15" s="75" t="s">
        <v>24</v>
      </c>
      <c r="K15" s="79"/>
      <c r="L15" s="52"/>
      <c r="M15" s="52"/>
      <c r="N15" s="52"/>
    </row>
    <row r="16" spans="1:14" s="3" customFormat="1" outlineLevel="1">
      <c r="A16" s="52"/>
      <c r="B16" s="70" t="s">
        <v>18</v>
      </c>
      <c r="C16" s="71"/>
      <c r="D16" s="71"/>
      <c r="E16" s="52"/>
      <c r="F16" s="52"/>
      <c r="G16" s="75"/>
      <c r="H16" s="52"/>
      <c r="I16" s="139">
        <v>0</v>
      </c>
      <c r="J16" s="75" t="s">
        <v>18</v>
      </c>
      <c r="K16" s="79"/>
      <c r="L16" s="52"/>
      <c r="M16" s="52"/>
      <c r="N16" s="52"/>
    </row>
    <row r="17" spans="1:14" s="3" customFormat="1">
      <c r="A17" s="52"/>
      <c r="B17" s="138" t="s">
        <v>44</v>
      </c>
      <c r="C17" s="141"/>
      <c r="D17" s="141"/>
      <c r="E17" s="53"/>
      <c r="F17" s="53"/>
      <c r="G17" s="142"/>
      <c r="H17" s="53"/>
      <c r="I17" s="67">
        <f>SUM(I18:I19)</f>
        <v>0</v>
      </c>
      <c r="J17" s="53"/>
      <c r="K17" s="80"/>
      <c r="L17" s="53"/>
      <c r="M17" s="53"/>
      <c r="N17" s="53"/>
    </row>
    <row r="18" spans="1:14" s="3" customFormat="1" outlineLevel="1">
      <c r="A18" s="52"/>
      <c r="B18" s="69" t="s">
        <v>45</v>
      </c>
      <c r="C18" s="71"/>
      <c r="D18" s="71"/>
      <c r="E18" s="52"/>
      <c r="F18" s="52"/>
      <c r="G18" s="75"/>
      <c r="H18" s="52"/>
      <c r="I18" s="139">
        <v>0</v>
      </c>
      <c r="J18" s="75" t="s">
        <v>24</v>
      </c>
      <c r="K18" s="79"/>
      <c r="L18" s="52"/>
      <c r="M18" s="52"/>
      <c r="N18" s="52"/>
    </row>
    <row r="19" spans="1:14" s="3" customFormat="1" outlineLevel="1">
      <c r="A19" s="52"/>
      <c r="B19" s="70" t="s">
        <v>18</v>
      </c>
      <c r="C19" s="71"/>
      <c r="D19" s="71"/>
      <c r="E19" s="52"/>
      <c r="F19" s="52"/>
      <c r="G19" s="75"/>
      <c r="H19" s="52"/>
      <c r="I19" s="139">
        <v>0</v>
      </c>
      <c r="J19" s="75" t="s">
        <v>18</v>
      </c>
      <c r="K19" s="79"/>
      <c r="L19" s="52"/>
      <c r="M19" s="52"/>
      <c r="N19" s="52"/>
    </row>
    <row r="20" spans="1:14" s="3" customFormat="1">
      <c r="A20" s="52"/>
      <c r="B20" s="138" t="s">
        <v>46</v>
      </c>
      <c r="C20" s="141"/>
      <c r="D20" s="160"/>
      <c r="E20" s="143"/>
      <c r="F20" s="142"/>
      <c r="G20" s="142"/>
      <c r="H20" s="142"/>
      <c r="I20" s="67">
        <f>SUM(I21:I28)</f>
        <v>0</v>
      </c>
      <c r="J20" s="142"/>
      <c r="K20" s="143"/>
      <c r="L20" s="143"/>
      <c r="M20" s="53"/>
      <c r="N20" s="53"/>
    </row>
    <row r="21" spans="1:14" s="3" customFormat="1" ht="63.5" outlineLevel="1">
      <c r="A21" s="52"/>
      <c r="B21" s="54" t="s">
        <v>47</v>
      </c>
      <c r="C21" s="3" t="s">
        <v>768</v>
      </c>
      <c r="D21" s="74" t="s">
        <v>221</v>
      </c>
      <c r="E21" s="72" t="s">
        <v>295</v>
      </c>
      <c r="F21" s="144">
        <v>1000</v>
      </c>
      <c r="G21" s="75" t="s">
        <v>223</v>
      </c>
      <c r="H21" s="144">
        <v>1</v>
      </c>
      <c r="I21" s="139">
        <v>0</v>
      </c>
      <c r="J21" s="75" t="s">
        <v>24</v>
      </c>
      <c r="K21" s="72" t="s">
        <v>769</v>
      </c>
      <c r="L21" s="72" t="s">
        <v>770</v>
      </c>
      <c r="M21" s="52"/>
      <c r="N21" s="100" t="s">
        <v>49</v>
      </c>
    </row>
    <row r="22" spans="1:14" s="3" customFormat="1" outlineLevel="1">
      <c r="A22" s="52"/>
      <c r="B22" s="57" t="s">
        <v>50</v>
      </c>
      <c r="C22" s="71" t="s">
        <v>218</v>
      </c>
      <c r="D22" s="74" t="s">
        <v>221</v>
      </c>
      <c r="E22" s="72"/>
      <c r="F22" s="144" t="s">
        <v>218</v>
      </c>
      <c r="G22" s="75"/>
      <c r="H22" s="144"/>
      <c r="I22" s="139">
        <v>0</v>
      </c>
      <c r="J22" s="75" t="s">
        <v>18</v>
      </c>
      <c r="K22" s="72"/>
      <c r="L22" s="72"/>
      <c r="M22" s="52"/>
      <c r="N22" s="52"/>
    </row>
    <row r="23" spans="1:14" s="3" customFormat="1" ht="88.5" outlineLevel="1">
      <c r="A23" s="52"/>
      <c r="B23" s="54" t="s">
        <v>51</v>
      </c>
      <c r="C23" s="3" t="s">
        <v>227</v>
      </c>
      <c r="D23" s="74" t="s">
        <v>221</v>
      </c>
      <c r="E23" s="72" t="s">
        <v>570</v>
      </c>
      <c r="F23" s="144">
        <v>1200</v>
      </c>
      <c r="G23" s="75" t="s">
        <v>223</v>
      </c>
      <c r="H23" s="144">
        <v>1</v>
      </c>
      <c r="I23" s="139">
        <v>0</v>
      </c>
      <c r="J23" s="75" t="s">
        <v>24</v>
      </c>
      <c r="K23" s="72" t="s">
        <v>771</v>
      </c>
      <c r="L23" s="72" t="s">
        <v>772</v>
      </c>
      <c r="M23" s="52"/>
      <c r="N23" s="100" t="s">
        <v>49</v>
      </c>
    </row>
    <row r="24" spans="1:14" s="3" customFormat="1" ht="42.5" outlineLevel="1">
      <c r="A24" s="52"/>
      <c r="B24" s="57" t="s">
        <v>50</v>
      </c>
      <c r="C24" s="71" t="s">
        <v>227</v>
      </c>
      <c r="D24" s="74" t="s">
        <v>221</v>
      </c>
      <c r="E24" s="72"/>
      <c r="F24" s="144"/>
      <c r="G24" s="144"/>
      <c r="H24" s="144"/>
      <c r="I24" s="139">
        <v>0</v>
      </c>
      <c r="J24" s="75" t="s">
        <v>18</v>
      </c>
      <c r="K24" s="81"/>
      <c r="M24" s="83" t="s">
        <v>573</v>
      </c>
      <c r="N24" s="52"/>
    </row>
    <row r="25" spans="1:14" s="3" customFormat="1" outlineLevel="1">
      <c r="A25" s="52"/>
      <c r="B25" s="54" t="s">
        <v>54</v>
      </c>
      <c r="C25" s="71" t="s">
        <v>219</v>
      </c>
      <c r="D25" s="74" t="s">
        <v>125</v>
      </c>
      <c r="E25" s="72"/>
      <c r="F25" s="144"/>
      <c r="G25" s="75" t="s">
        <v>242</v>
      </c>
      <c r="H25" s="144"/>
      <c r="I25" s="139">
        <v>0</v>
      </c>
      <c r="J25" s="75" t="s">
        <v>24</v>
      </c>
      <c r="K25" s="72"/>
      <c r="L25" s="72"/>
      <c r="M25" s="52"/>
      <c r="N25" s="100" t="s">
        <v>49</v>
      </c>
    </row>
    <row r="26" spans="1:14" s="3" customFormat="1" outlineLevel="1">
      <c r="A26" s="52"/>
      <c r="B26" s="57" t="s">
        <v>50</v>
      </c>
      <c r="G26" s="75"/>
      <c r="H26" s="75"/>
      <c r="I26" s="139">
        <v>0</v>
      </c>
      <c r="J26" s="75" t="s">
        <v>18</v>
      </c>
      <c r="K26" s="72"/>
      <c r="L26" s="72"/>
      <c r="M26" s="52"/>
      <c r="N26" s="52"/>
    </row>
    <row r="27" spans="1:14" s="3" customFormat="1" ht="26" outlineLevel="1">
      <c r="A27" s="52"/>
      <c r="B27" s="54" t="s">
        <v>55</v>
      </c>
      <c r="C27" s="71" t="s">
        <v>773</v>
      </c>
      <c r="D27" s="74" t="s">
        <v>221</v>
      </c>
      <c r="E27" s="72" t="s">
        <v>774</v>
      </c>
      <c r="F27" s="75" t="s">
        <v>775</v>
      </c>
      <c r="G27" s="75" t="s">
        <v>223</v>
      </c>
      <c r="H27" s="75">
        <v>1</v>
      </c>
      <c r="I27" s="139">
        <v>0</v>
      </c>
      <c r="J27" s="75" t="s">
        <v>24</v>
      </c>
      <c r="K27" s="72" t="s">
        <v>776</v>
      </c>
      <c r="L27" s="72"/>
      <c r="M27" s="52"/>
      <c r="N27" s="52"/>
    </row>
    <row r="28" spans="1:14" s="3" customFormat="1" outlineLevel="1">
      <c r="A28" s="52"/>
      <c r="B28" s="57" t="s">
        <v>50</v>
      </c>
      <c r="C28" s="71"/>
      <c r="D28" s="74"/>
      <c r="E28" s="72"/>
      <c r="F28" s="75"/>
      <c r="G28" s="75"/>
      <c r="H28" s="75"/>
      <c r="I28" s="139">
        <v>0</v>
      </c>
      <c r="J28" s="75" t="s">
        <v>18</v>
      </c>
      <c r="K28" s="72"/>
      <c r="L28" s="72"/>
      <c r="M28" s="52"/>
      <c r="N28" s="52"/>
    </row>
    <row r="29" spans="1:14">
      <c r="A29" s="145"/>
      <c r="B29" s="55" t="s">
        <v>56</v>
      </c>
      <c r="C29" s="141"/>
      <c r="D29" s="160"/>
      <c r="E29" s="143"/>
      <c r="F29" s="142"/>
      <c r="G29" s="142"/>
      <c r="H29" s="142"/>
      <c r="I29" s="67">
        <f>SUM(I30:I46)</f>
        <v>0</v>
      </c>
      <c r="J29" s="142"/>
      <c r="K29" s="143"/>
      <c r="L29" s="143"/>
      <c r="M29" s="143"/>
      <c r="N29" s="143"/>
    </row>
    <row r="30" spans="1:14" outlineLevel="1">
      <c r="A30" s="146"/>
      <c r="B30" s="54" t="s">
        <v>57</v>
      </c>
      <c r="C30" s="71" t="s">
        <v>367</v>
      </c>
      <c r="D30" s="74" t="s">
        <v>221</v>
      </c>
      <c r="E30" s="94" t="s">
        <v>181</v>
      </c>
      <c r="F30" s="75">
        <v>36</v>
      </c>
      <c r="G30" s="74" t="s">
        <v>234</v>
      </c>
      <c r="H30" s="75">
        <v>1</v>
      </c>
      <c r="I30" s="139">
        <v>0</v>
      </c>
      <c r="J30" s="75" t="s">
        <v>24</v>
      </c>
      <c r="K30" s="72" t="s">
        <v>235</v>
      </c>
      <c r="L30" s="72" t="s">
        <v>777</v>
      </c>
      <c r="M30" s="72"/>
      <c r="N30" s="100" t="s">
        <v>49</v>
      </c>
    </row>
    <row r="31" spans="1:14" outlineLevel="1">
      <c r="B31" s="57" t="s">
        <v>59</v>
      </c>
      <c r="C31" s="71" t="s">
        <v>521</v>
      </c>
      <c r="D31" s="74" t="s">
        <v>221</v>
      </c>
      <c r="E31" s="72" t="s">
        <v>522</v>
      </c>
      <c r="F31" s="75"/>
      <c r="G31" s="74" t="s">
        <v>239</v>
      </c>
      <c r="H31" s="75">
        <v>1</v>
      </c>
      <c r="I31" s="139">
        <v>0</v>
      </c>
      <c r="J31" s="75" t="s">
        <v>24</v>
      </c>
      <c r="K31" s="72" t="s">
        <v>778</v>
      </c>
      <c r="L31" s="72"/>
      <c r="M31" s="72"/>
      <c r="N31" s="72"/>
    </row>
    <row r="32" spans="1:14" ht="26" outlineLevel="1">
      <c r="A32" s="56"/>
      <c r="B32" s="57" t="s">
        <v>61</v>
      </c>
      <c r="C32" s="71" t="s">
        <v>241</v>
      </c>
      <c r="D32" s="74" t="s">
        <v>221</v>
      </c>
      <c r="E32" s="72" t="s">
        <v>62</v>
      </c>
      <c r="F32" s="75" t="s">
        <v>218</v>
      </c>
      <c r="G32" s="74" t="s">
        <v>242</v>
      </c>
      <c r="H32" s="75"/>
      <c r="I32" s="139">
        <v>0</v>
      </c>
      <c r="J32" s="75" t="s">
        <v>18</v>
      </c>
      <c r="K32" s="72"/>
      <c r="L32" s="72"/>
      <c r="M32" s="72"/>
      <c r="N32" s="72"/>
    </row>
    <row r="33" spans="1:14" ht="26" outlineLevel="1">
      <c r="A33" s="56"/>
      <c r="B33" s="57" t="s">
        <v>63</v>
      </c>
      <c r="C33" s="71" t="s">
        <v>241</v>
      </c>
      <c r="D33" s="74" t="s">
        <v>221</v>
      </c>
      <c r="E33" s="72" t="s">
        <v>243</v>
      </c>
      <c r="F33" s="75" t="s">
        <v>218</v>
      </c>
      <c r="G33" s="74" t="s">
        <v>242</v>
      </c>
      <c r="H33" s="75"/>
      <c r="I33" s="139">
        <v>0</v>
      </c>
      <c r="J33" s="75" t="s">
        <v>18</v>
      </c>
      <c r="K33" s="72"/>
      <c r="L33" s="72"/>
      <c r="M33" s="72"/>
      <c r="N33" s="72"/>
    </row>
    <row r="34" spans="1:14" outlineLevel="1">
      <c r="A34" s="56"/>
      <c r="B34" s="57" t="s">
        <v>64</v>
      </c>
      <c r="C34" s="71"/>
      <c r="D34" s="74" t="s">
        <v>221</v>
      </c>
      <c r="E34" s="72" t="s">
        <v>244</v>
      </c>
      <c r="F34" s="75" t="s">
        <v>218</v>
      </c>
      <c r="G34" s="74" t="s">
        <v>242</v>
      </c>
      <c r="H34" s="75"/>
      <c r="I34" s="139"/>
      <c r="J34" s="75" t="s">
        <v>18</v>
      </c>
      <c r="K34" s="72"/>
      <c r="L34" s="72"/>
      <c r="M34" s="72"/>
      <c r="N34" s="72"/>
    </row>
    <row r="35" spans="1:14" outlineLevel="1">
      <c r="A35" s="56"/>
      <c r="B35" s="54" t="s">
        <v>65</v>
      </c>
      <c r="C35" s="71" t="s">
        <v>779</v>
      </c>
      <c r="D35" s="74" t="s">
        <v>221</v>
      </c>
      <c r="E35" s="71" t="s">
        <v>185</v>
      </c>
      <c r="F35" s="71" t="s">
        <v>218</v>
      </c>
      <c r="G35" s="74" t="s">
        <v>239</v>
      </c>
      <c r="H35" s="71" t="s">
        <v>218</v>
      </c>
      <c r="I35" s="139">
        <v>0</v>
      </c>
      <c r="J35" s="75" t="s">
        <v>24</v>
      </c>
      <c r="K35" s="72" t="s">
        <v>780</v>
      </c>
      <c r="L35" s="72"/>
      <c r="M35" s="72"/>
      <c r="N35" s="72" t="s">
        <v>69</v>
      </c>
    </row>
    <row r="36" spans="1:14" outlineLevel="1">
      <c r="A36" s="56"/>
      <c r="B36" s="57" t="s">
        <v>66</v>
      </c>
      <c r="C36" s="71" t="s">
        <v>218</v>
      </c>
      <c r="D36" s="74" t="s">
        <v>228</v>
      </c>
      <c r="E36" s="71" t="s">
        <v>218</v>
      </c>
      <c r="F36" s="71" t="s">
        <v>218</v>
      </c>
      <c r="G36" s="74"/>
      <c r="H36" s="71" t="s">
        <v>218</v>
      </c>
      <c r="I36" s="139">
        <v>0</v>
      </c>
      <c r="J36" s="75" t="s">
        <v>18</v>
      </c>
      <c r="K36" s="72"/>
      <c r="L36" s="72"/>
      <c r="M36" s="72"/>
      <c r="N36" s="72"/>
    </row>
    <row r="37" spans="1:14" outlineLevel="1">
      <c r="A37" s="56"/>
      <c r="B37" s="57" t="s">
        <v>63</v>
      </c>
      <c r="C37" s="71" t="s">
        <v>218</v>
      </c>
      <c r="D37" s="74" t="s">
        <v>228</v>
      </c>
      <c r="E37" s="71" t="s">
        <v>218</v>
      </c>
      <c r="F37" s="71" t="s">
        <v>218</v>
      </c>
      <c r="G37" s="74"/>
      <c r="H37" s="71" t="s">
        <v>218</v>
      </c>
      <c r="I37" s="139">
        <v>0</v>
      </c>
      <c r="J37" s="75" t="s">
        <v>18</v>
      </c>
      <c r="K37" s="72"/>
      <c r="L37" s="72"/>
      <c r="M37" s="72"/>
      <c r="N37" s="72"/>
    </row>
    <row r="38" spans="1:14" ht="26" outlineLevel="1">
      <c r="A38" s="56"/>
      <c r="B38" s="54" t="s">
        <v>67</v>
      </c>
      <c r="C38" s="71" t="s">
        <v>525</v>
      </c>
      <c r="D38" s="74" t="s">
        <v>221</v>
      </c>
      <c r="E38" s="93" t="s">
        <v>187</v>
      </c>
      <c r="F38" s="75"/>
      <c r="G38" s="74" t="s">
        <v>239</v>
      </c>
      <c r="H38" s="75">
        <v>1</v>
      </c>
      <c r="I38" s="139">
        <v>0</v>
      </c>
      <c r="J38" s="75" t="s">
        <v>24</v>
      </c>
      <c r="K38" s="72" t="s">
        <v>781</v>
      </c>
      <c r="L38" s="72"/>
      <c r="M38" s="72"/>
      <c r="N38" s="72" t="s">
        <v>69</v>
      </c>
    </row>
    <row r="39" spans="1:14" ht="15" customHeight="1" outlineLevel="1">
      <c r="A39" s="56"/>
      <c r="B39" s="57" t="s">
        <v>66</v>
      </c>
      <c r="C39" s="71" t="s">
        <v>218</v>
      </c>
      <c r="D39" s="74" t="s">
        <v>228</v>
      </c>
      <c r="E39" s="71" t="s">
        <v>218</v>
      </c>
      <c r="F39" s="75"/>
      <c r="G39" s="74"/>
      <c r="H39" s="75"/>
      <c r="I39" s="139">
        <v>0</v>
      </c>
      <c r="J39" s="75" t="s">
        <v>18</v>
      </c>
      <c r="K39" s="72"/>
      <c r="L39" s="72"/>
      <c r="M39" s="72"/>
      <c r="N39" s="72"/>
    </row>
    <row r="40" spans="1:14" outlineLevel="1">
      <c r="A40" s="56"/>
      <c r="B40" s="57" t="s">
        <v>63</v>
      </c>
      <c r="C40" s="71" t="s">
        <v>218</v>
      </c>
      <c r="D40" s="74" t="s">
        <v>228</v>
      </c>
      <c r="E40" s="71" t="s">
        <v>218</v>
      </c>
      <c r="F40" s="75"/>
      <c r="G40" s="74"/>
      <c r="H40" s="75"/>
      <c r="I40" s="139">
        <v>0</v>
      </c>
      <c r="J40" s="75" t="s">
        <v>18</v>
      </c>
      <c r="K40" s="72"/>
      <c r="L40" s="72"/>
      <c r="M40" s="72"/>
      <c r="N40" s="72"/>
    </row>
    <row r="41" spans="1:14" ht="38.5" outlineLevel="1">
      <c r="A41" s="56"/>
      <c r="B41" s="54" t="s">
        <v>70</v>
      </c>
      <c r="C41" s="71" t="s">
        <v>307</v>
      </c>
      <c r="D41" s="74" t="s">
        <v>221</v>
      </c>
      <c r="E41" s="93" t="s">
        <v>192</v>
      </c>
      <c r="F41" s="75"/>
      <c r="G41" s="74" t="s">
        <v>239</v>
      </c>
      <c r="H41" s="75">
        <v>1</v>
      </c>
      <c r="I41" s="139">
        <v>0</v>
      </c>
      <c r="J41" s="75" t="s">
        <v>24</v>
      </c>
      <c r="K41" s="72" t="s">
        <v>782</v>
      </c>
      <c r="L41" s="72"/>
      <c r="M41" s="72" t="s">
        <v>72</v>
      </c>
      <c r="N41" s="72" t="s">
        <v>69</v>
      </c>
    </row>
    <row r="42" spans="1:14" outlineLevel="1">
      <c r="A42" s="56"/>
      <c r="B42" s="57" t="s">
        <v>73</v>
      </c>
      <c r="C42" s="71" t="s">
        <v>218</v>
      </c>
      <c r="D42" s="74" t="s">
        <v>228</v>
      </c>
      <c r="E42" s="72" t="s">
        <v>218</v>
      </c>
      <c r="F42" s="75"/>
      <c r="G42" s="74"/>
      <c r="H42" s="75"/>
      <c r="I42" s="139">
        <v>0</v>
      </c>
      <c r="J42" s="75" t="s">
        <v>18</v>
      </c>
      <c r="K42" s="72"/>
      <c r="L42" s="72"/>
      <c r="M42" s="72"/>
      <c r="N42" s="72"/>
    </row>
    <row r="43" spans="1:14" outlineLevel="1">
      <c r="A43" s="56"/>
      <c r="B43" s="57" t="s">
        <v>63</v>
      </c>
      <c r="C43" s="71" t="s">
        <v>218</v>
      </c>
      <c r="D43" s="74" t="s">
        <v>228</v>
      </c>
      <c r="E43" s="72" t="s">
        <v>218</v>
      </c>
      <c r="F43" s="75"/>
      <c r="G43" s="74"/>
      <c r="H43" s="75"/>
      <c r="I43" s="139">
        <v>0</v>
      </c>
      <c r="J43" s="75" t="s">
        <v>18</v>
      </c>
      <c r="K43" s="72"/>
      <c r="L43" s="72"/>
      <c r="M43" s="72"/>
      <c r="N43" s="72"/>
    </row>
    <row r="44" spans="1:14" ht="76" outlineLevel="1">
      <c r="A44" s="56"/>
      <c r="B44" s="54" t="s">
        <v>74</v>
      </c>
      <c r="C44" s="71" t="s">
        <v>783</v>
      </c>
      <c r="D44" s="74" t="s">
        <v>221</v>
      </c>
      <c r="E44" s="72" t="s">
        <v>198</v>
      </c>
      <c r="F44" s="75">
        <v>36</v>
      </c>
      <c r="G44" s="74" t="s">
        <v>234</v>
      </c>
      <c r="H44" s="75">
        <v>1</v>
      </c>
      <c r="I44" s="139">
        <v>0</v>
      </c>
      <c r="J44" s="75" t="s">
        <v>24</v>
      </c>
      <c r="K44" s="72" t="s">
        <v>784</v>
      </c>
      <c r="L44" s="72">
        <v>21</v>
      </c>
      <c r="M44" s="72" t="s">
        <v>311</v>
      </c>
      <c r="N44" s="72"/>
    </row>
    <row r="45" spans="1:14" ht="15" customHeight="1" outlineLevel="1">
      <c r="A45" s="56"/>
      <c r="B45" s="147" t="s">
        <v>76</v>
      </c>
      <c r="C45" s="71" t="s">
        <v>370</v>
      </c>
      <c r="D45" s="74" t="s">
        <v>228</v>
      </c>
      <c r="E45" s="72" t="s">
        <v>218</v>
      </c>
      <c r="F45" s="75"/>
      <c r="G45" s="74"/>
      <c r="H45" s="75"/>
      <c r="I45" s="139">
        <v>0</v>
      </c>
      <c r="J45" s="75" t="s">
        <v>18</v>
      </c>
      <c r="K45" s="72"/>
      <c r="L45" s="72"/>
      <c r="M45" s="72"/>
      <c r="N45" s="72"/>
    </row>
    <row r="46" spans="1:14" outlineLevel="1">
      <c r="A46" s="56"/>
      <c r="B46" s="57" t="s">
        <v>63</v>
      </c>
      <c r="C46" s="71"/>
      <c r="D46" s="74" t="s">
        <v>221</v>
      </c>
      <c r="E46" s="72" t="s">
        <v>253</v>
      </c>
      <c r="F46" s="75"/>
      <c r="G46" s="74"/>
      <c r="H46" s="75"/>
      <c r="I46" s="139">
        <v>0</v>
      </c>
      <c r="J46" s="75" t="s">
        <v>18</v>
      </c>
      <c r="K46" s="72"/>
      <c r="L46" s="72"/>
      <c r="M46" s="72"/>
      <c r="N46" s="72"/>
    </row>
    <row r="47" spans="1:14">
      <c r="A47" s="56"/>
      <c r="B47" s="55" t="s">
        <v>77</v>
      </c>
      <c r="C47" s="141"/>
      <c r="D47" s="160"/>
      <c r="E47" s="143"/>
      <c r="F47" s="142"/>
      <c r="G47" s="142"/>
      <c r="H47" s="142"/>
      <c r="I47" s="67">
        <f>SUM(I48:I68)</f>
        <v>0</v>
      </c>
      <c r="J47" s="142"/>
      <c r="K47" s="143"/>
      <c r="L47" s="143"/>
      <c r="M47" s="143"/>
      <c r="N47" s="143"/>
    </row>
    <row r="48" spans="1:14" ht="46.5" customHeight="1" outlineLevel="1">
      <c r="A48" s="56"/>
      <c r="B48" s="54" t="s">
        <v>78</v>
      </c>
      <c r="C48" s="71" t="s">
        <v>374</v>
      </c>
      <c r="D48" s="74" t="s">
        <v>221</v>
      </c>
      <c r="E48" s="72" t="s">
        <v>202</v>
      </c>
      <c r="F48" s="75"/>
      <c r="G48" s="75" t="s">
        <v>242</v>
      </c>
      <c r="H48" s="75">
        <v>1</v>
      </c>
      <c r="I48" s="139">
        <v>0</v>
      </c>
      <c r="J48" s="75" t="s">
        <v>24</v>
      </c>
      <c r="K48" s="148" t="s">
        <v>785</v>
      </c>
      <c r="L48" s="76" t="s">
        <v>786</v>
      </c>
      <c r="M48" s="72" t="s">
        <v>787</v>
      </c>
      <c r="N48" s="72" t="s">
        <v>82</v>
      </c>
    </row>
    <row r="49" spans="1:14" ht="26" outlineLevel="1">
      <c r="A49" s="56"/>
      <c r="B49" s="57" t="s">
        <v>59</v>
      </c>
      <c r="C49" s="71" t="s">
        <v>227</v>
      </c>
      <c r="D49" s="74" t="s">
        <v>221</v>
      </c>
      <c r="E49" s="72" t="s">
        <v>257</v>
      </c>
      <c r="F49" s="75" t="s">
        <v>314</v>
      </c>
      <c r="G49" s="75" t="s">
        <v>239</v>
      </c>
      <c r="H49" s="75"/>
      <c r="I49" s="139">
        <v>0</v>
      </c>
      <c r="J49" s="75" t="s">
        <v>24</v>
      </c>
      <c r="K49" s="148" t="s">
        <v>788</v>
      </c>
      <c r="L49" s="76"/>
      <c r="M49" s="72"/>
      <c r="N49" s="72"/>
    </row>
    <row r="50" spans="1:14" ht="27" customHeight="1" outlineLevel="1">
      <c r="A50" s="56"/>
      <c r="B50" s="57" t="s">
        <v>61</v>
      </c>
      <c r="C50" s="71" t="s">
        <v>260</v>
      </c>
      <c r="D50" s="74" t="s">
        <v>221</v>
      </c>
      <c r="E50" s="72"/>
      <c r="F50" s="75"/>
      <c r="G50" s="75"/>
      <c r="H50" s="75"/>
      <c r="I50" s="139">
        <v>0</v>
      </c>
      <c r="J50" s="75" t="s">
        <v>18</v>
      </c>
      <c r="K50" s="82"/>
      <c r="L50" s="148" t="s">
        <v>62</v>
      </c>
      <c r="M50" s="72"/>
      <c r="N50" s="72"/>
    </row>
    <row r="51" spans="1:14" outlineLevel="1">
      <c r="A51" s="56"/>
      <c r="B51" s="57" t="s">
        <v>63</v>
      </c>
      <c r="C51" s="71"/>
      <c r="D51" s="74" t="s">
        <v>221</v>
      </c>
      <c r="E51" s="72"/>
      <c r="F51" s="75"/>
      <c r="G51" s="75"/>
      <c r="H51" s="75"/>
      <c r="I51" s="139">
        <v>0</v>
      </c>
      <c r="J51" s="75" t="s">
        <v>18</v>
      </c>
      <c r="K51" s="148"/>
      <c r="L51" s="76"/>
      <c r="M51" s="72"/>
      <c r="N51" s="72"/>
    </row>
    <row r="52" spans="1:14" outlineLevel="1">
      <c r="A52" s="56"/>
      <c r="B52" s="57" t="s">
        <v>84</v>
      </c>
      <c r="C52" s="71"/>
      <c r="D52" s="74"/>
      <c r="E52" s="72"/>
      <c r="F52" s="75"/>
      <c r="G52" s="75"/>
      <c r="H52" s="75"/>
      <c r="I52" s="139">
        <v>0</v>
      </c>
      <c r="J52" s="75" t="s">
        <v>18</v>
      </c>
      <c r="K52" s="148"/>
      <c r="L52" s="76"/>
      <c r="M52" s="72"/>
      <c r="N52" s="72"/>
    </row>
    <row r="53" spans="1:14" outlineLevel="1">
      <c r="A53" s="56"/>
      <c r="B53" s="57" t="s">
        <v>64</v>
      </c>
      <c r="C53" s="71"/>
      <c r="D53" s="74"/>
      <c r="E53" s="72"/>
      <c r="F53" s="75"/>
      <c r="G53" s="75"/>
      <c r="H53" s="75"/>
      <c r="I53" s="139"/>
      <c r="J53" s="75" t="s">
        <v>18</v>
      </c>
      <c r="K53" s="148"/>
      <c r="L53" s="76"/>
      <c r="M53" s="72"/>
      <c r="N53" s="72"/>
    </row>
    <row r="54" spans="1:14" ht="17.25" customHeight="1" outlineLevel="1">
      <c r="A54" s="56"/>
      <c r="B54" s="54" t="s">
        <v>85</v>
      </c>
      <c r="C54" s="71"/>
      <c r="D54" s="74" t="s">
        <v>228</v>
      </c>
      <c r="E54" s="72"/>
      <c r="F54" s="75"/>
      <c r="G54" s="75" t="s">
        <v>242</v>
      </c>
      <c r="H54" s="75"/>
      <c r="I54" s="139">
        <v>0</v>
      </c>
      <c r="J54" s="75" t="s">
        <v>24</v>
      </c>
      <c r="K54" s="148"/>
      <c r="L54" s="76"/>
      <c r="M54" s="72"/>
      <c r="N54" s="72" t="s">
        <v>82</v>
      </c>
    </row>
    <row r="55" spans="1:14" outlineLevel="1">
      <c r="A55" s="56"/>
      <c r="B55" s="57" t="s">
        <v>59</v>
      </c>
      <c r="C55" s="71"/>
      <c r="D55" s="74" t="s">
        <v>228</v>
      </c>
      <c r="E55" s="72"/>
      <c r="F55" s="75"/>
      <c r="G55" s="75" t="s">
        <v>239</v>
      </c>
      <c r="I55" s="139">
        <v>0</v>
      </c>
      <c r="J55" s="75" t="s">
        <v>24</v>
      </c>
      <c r="K55" s="148"/>
      <c r="L55" s="76"/>
      <c r="M55" s="72"/>
      <c r="N55" s="72"/>
    </row>
    <row r="56" spans="1:14" ht="23" outlineLevel="1">
      <c r="A56" s="56"/>
      <c r="B56" s="57" t="s">
        <v>61</v>
      </c>
      <c r="C56" s="71"/>
      <c r="D56" s="74" t="s">
        <v>228</v>
      </c>
      <c r="E56" s="72"/>
      <c r="F56" s="75"/>
      <c r="G56" s="75"/>
      <c r="H56" s="75"/>
      <c r="I56" s="139">
        <v>0</v>
      </c>
      <c r="J56" s="75" t="s">
        <v>18</v>
      </c>
      <c r="K56" s="58"/>
      <c r="L56" s="148" t="s">
        <v>62</v>
      </c>
      <c r="M56" s="72"/>
      <c r="N56" s="72"/>
    </row>
    <row r="57" spans="1:14" outlineLevel="1">
      <c r="A57" s="56"/>
      <c r="B57" s="57" t="s">
        <v>63</v>
      </c>
      <c r="C57" s="71"/>
      <c r="D57" s="74" t="s">
        <v>228</v>
      </c>
      <c r="E57" s="72"/>
      <c r="F57" s="75"/>
      <c r="G57" s="75"/>
      <c r="H57" s="75"/>
      <c r="I57" s="139">
        <v>0</v>
      </c>
      <c r="J57" s="75" t="s">
        <v>18</v>
      </c>
      <c r="K57" s="148"/>
      <c r="L57" s="76"/>
      <c r="M57" s="72"/>
      <c r="N57" s="72"/>
    </row>
    <row r="58" spans="1:14" outlineLevel="1">
      <c r="A58" s="56"/>
      <c r="B58" s="57" t="s">
        <v>84</v>
      </c>
      <c r="C58" s="71"/>
      <c r="D58" s="74"/>
      <c r="E58" s="72"/>
      <c r="F58" s="75"/>
      <c r="G58" s="75"/>
      <c r="H58" s="75"/>
      <c r="I58" s="139">
        <v>0</v>
      </c>
      <c r="J58" s="75" t="s">
        <v>18</v>
      </c>
      <c r="K58" s="148"/>
      <c r="L58" s="76"/>
      <c r="M58" s="72"/>
      <c r="N58" s="72"/>
    </row>
    <row r="59" spans="1:14" outlineLevel="1">
      <c r="A59" s="56"/>
      <c r="B59" s="57" t="s">
        <v>64</v>
      </c>
      <c r="C59" s="71"/>
      <c r="D59" s="74"/>
      <c r="E59" s="72"/>
      <c r="F59" s="75"/>
      <c r="G59" s="75"/>
      <c r="H59" s="75"/>
      <c r="I59" s="139"/>
      <c r="J59" s="75" t="s">
        <v>18</v>
      </c>
      <c r="K59" s="148"/>
      <c r="L59" s="76"/>
      <c r="M59" s="72"/>
      <c r="N59" s="72"/>
    </row>
    <row r="60" spans="1:14" outlineLevel="1">
      <c r="A60" s="56"/>
      <c r="B60" s="54" t="s">
        <v>89</v>
      </c>
      <c r="C60" s="71" t="s">
        <v>789</v>
      </c>
      <c r="D60" s="74" t="s">
        <v>228</v>
      </c>
      <c r="E60" s="72"/>
      <c r="F60" s="75" t="s">
        <v>242</v>
      </c>
      <c r="G60" s="75" t="s">
        <v>242</v>
      </c>
      <c r="H60" s="75"/>
      <c r="I60" s="139">
        <v>0</v>
      </c>
      <c r="J60" s="75" t="s">
        <v>24</v>
      </c>
      <c r="K60" s="72"/>
      <c r="L60" s="72"/>
      <c r="M60" s="72"/>
      <c r="N60" s="72"/>
    </row>
    <row r="61" spans="1:14" outlineLevel="1">
      <c r="A61" s="56"/>
      <c r="B61" s="57" t="s">
        <v>90</v>
      </c>
      <c r="C61" s="149"/>
      <c r="D61" s="74" t="s">
        <v>228</v>
      </c>
      <c r="E61" s="72"/>
      <c r="F61" s="75"/>
      <c r="G61" s="75"/>
      <c r="H61" s="75"/>
      <c r="I61" s="139">
        <v>0</v>
      </c>
      <c r="J61" s="75"/>
      <c r="K61" s="72"/>
      <c r="L61" s="72"/>
      <c r="M61" s="72"/>
      <c r="N61" s="72"/>
    </row>
    <row r="62" spans="1:14" outlineLevel="1">
      <c r="A62" s="56"/>
      <c r="B62" s="57" t="s">
        <v>91</v>
      </c>
      <c r="C62" s="71"/>
      <c r="D62" s="74" t="s">
        <v>221</v>
      </c>
      <c r="E62" s="72"/>
      <c r="F62" s="75"/>
      <c r="G62" s="75"/>
      <c r="H62" s="75"/>
      <c r="I62" s="139">
        <v>0</v>
      </c>
      <c r="J62" s="75" t="s">
        <v>18</v>
      </c>
      <c r="K62" s="72"/>
      <c r="L62" s="72"/>
      <c r="M62" s="72"/>
      <c r="N62" s="72"/>
    </row>
    <row r="63" spans="1:14" outlineLevel="1">
      <c r="A63" s="56"/>
      <c r="B63" s="54" t="s">
        <v>92</v>
      </c>
      <c r="C63" s="71">
        <v>1.5</v>
      </c>
      <c r="D63" s="74" t="s">
        <v>221</v>
      </c>
      <c r="E63" s="72" t="s">
        <v>535</v>
      </c>
      <c r="F63" s="75" t="s">
        <v>242</v>
      </c>
      <c r="G63" s="75" t="s">
        <v>242</v>
      </c>
      <c r="H63" s="75">
        <v>2</v>
      </c>
      <c r="I63" s="139">
        <v>0</v>
      </c>
      <c r="J63" s="75" t="s">
        <v>24</v>
      </c>
      <c r="K63" s="82"/>
      <c r="L63" s="146" t="s">
        <v>746</v>
      </c>
      <c r="M63" s="72"/>
      <c r="N63" s="72"/>
    </row>
    <row r="64" spans="1:14" outlineLevel="1">
      <c r="A64" s="56"/>
      <c r="B64" s="57" t="s">
        <v>91</v>
      </c>
      <c r="C64" s="71"/>
      <c r="D64" s="74"/>
      <c r="E64" s="72"/>
      <c r="F64" s="75"/>
      <c r="G64" s="75"/>
      <c r="H64" s="75"/>
      <c r="I64" s="139">
        <v>0</v>
      </c>
      <c r="J64" s="75" t="s">
        <v>18</v>
      </c>
      <c r="K64" s="146"/>
      <c r="L64" s="72"/>
      <c r="M64" s="72"/>
      <c r="N64" s="72"/>
    </row>
    <row r="65" spans="1:14" outlineLevel="1">
      <c r="A65" s="56"/>
      <c r="B65" s="54" t="s">
        <v>93</v>
      </c>
      <c r="C65" s="71">
        <v>1.5</v>
      </c>
      <c r="D65" s="74" t="s">
        <v>228</v>
      </c>
      <c r="E65" s="72"/>
      <c r="F65" s="75" t="s">
        <v>242</v>
      </c>
      <c r="G65" s="75" t="s">
        <v>242</v>
      </c>
      <c r="H65" s="75"/>
      <c r="I65" s="139">
        <v>0</v>
      </c>
      <c r="J65" s="75" t="s">
        <v>24</v>
      </c>
      <c r="K65" s="72"/>
      <c r="L65" s="72"/>
      <c r="M65" s="72"/>
      <c r="N65" s="72"/>
    </row>
    <row r="66" spans="1:14" outlineLevel="1">
      <c r="A66" s="56"/>
      <c r="B66" s="57" t="s">
        <v>91</v>
      </c>
      <c r="C66" s="71"/>
      <c r="D66" s="74"/>
      <c r="E66" s="72"/>
      <c r="F66" s="75"/>
      <c r="G66" s="75"/>
      <c r="H66" s="75"/>
      <c r="I66" s="139">
        <v>0</v>
      </c>
      <c r="J66" s="75" t="s">
        <v>18</v>
      </c>
      <c r="K66" s="72"/>
      <c r="L66" s="72"/>
      <c r="M66" s="72"/>
      <c r="N66" s="72"/>
    </row>
    <row r="67" spans="1:14" outlineLevel="1">
      <c r="A67" s="56"/>
      <c r="B67" s="54" t="s">
        <v>94</v>
      </c>
      <c r="C67" s="71">
        <v>1.6</v>
      </c>
      <c r="D67" s="74" t="s">
        <v>221</v>
      </c>
      <c r="E67" s="72" t="s">
        <v>607</v>
      </c>
      <c r="F67" s="75"/>
      <c r="G67" s="75" t="s">
        <v>242</v>
      </c>
      <c r="H67" s="75">
        <v>2</v>
      </c>
      <c r="I67" s="139">
        <v>0</v>
      </c>
      <c r="J67" s="75" t="s">
        <v>24</v>
      </c>
      <c r="K67" s="72"/>
      <c r="L67" s="72" t="s">
        <v>319</v>
      </c>
      <c r="M67" s="72"/>
      <c r="N67" s="72"/>
    </row>
    <row r="68" spans="1:14" outlineLevel="1">
      <c r="A68" s="56"/>
      <c r="B68" s="57" t="s">
        <v>91</v>
      </c>
      <c r="C68" s="71"/>
      <c r="D68" s="74"/>
      <c r="E68" s="72"/>
      <c r="F68" s="75"/>
      <c r="G68" s="75"/>
      <c r="H68" s="75"/>
      <c r="I68" s="139">
        <v>0</v>
      </c>
      <c r="J68" s="75" t="s">
        <v>18</v>
      </c>
      <c r="K68" s="72"/>
      <c r="L68" s="72"/>
      <c r="M68" s="72"/>
      <c r="N68" s="72"/>
    </row>
    <row r="69" spans="1:14">
      <c r="A69" s="56"/>
      <c r="B69" s="55" t="s">
        <v>95</v>
      </c>
      <c r="C69" s="141"/>
      <c r="D69" s="160"/>
      <c r="E69" s="143"/>
      <c r="F69" s="142"/>
      <c r="G69" s="142"/>
      <c r="H69" s="142"/>
      <c r="I69" s="67">
        <f>SUM(I70:I90)</f>
        <v>0</v>
      </c>
      <c r="J69" s="142"/>
      <c r="K69" s="143"/>
      <c r="L69" s="143"/>
      <c r="M69" s="143"/>
      <c r="N69" s="143"/>
    </row>
    <row r="70" spans="1:14" ht="65.25" customHeight="1" outlineLevel="1">
      <c r="A70" s="56"/>
      <c r="B70" s="54" t="s">
        <v>96</v>
      </c>
      <c r="C70" s="71" t="s">
        <v>790</v>
      </c>
      <c r="D70" s="74" t="s">
        <v>221</v>
      </c>
      <c r="E70" s="72" t="s">
        <v>321</v>
      </c>
      <c r="F70" s="75"/>
      <c r="G70" s="75" t="s">
        <v>234</v>
      </c>
      <c r="H70" s="75">
        <v>1</v>
      </c>
      <c r="I70" s="139">
        <v>0</v>
      </c>
      <c r="J70" s="75" t="s">
        <v>24</v>
      </c>
      <c r="K70" s="77" t="s">
        <v>791</v>
      </c>
      <c r="L70" s="72" t="s">
        <v>539</v>
      </c>
      <c r="M70" s="72"/>
      <c r="N70" s="72" t="s">
        <v>323</v>
      </c>
    </row>
    <row r="71" spans="1:14" outlineLevel="1">
      <c r="A71" s="56"/>
      <c r="B71" s="57" t="s">
        <v>101</v>
      </c>
      <c r="C71" s="71"/>
      <c r="D71" s="74" t="s">
        <v>221</v>
      </c>
      <c r="E71" s="72"/>
      <c r="F71" s="75"/>
      <c r="G71" s="75"/>
      <c r="H71" s="75"/>
      <c r="I71" s="139">
        <v>0</v>
      </c>
      <c r="J71" s="75" t="s">
        <v>18</v>
      </c>
      <c r="K71" s="72"/>
      <c r="L71" s="72"/>
      <c r="M71" s="72"/>
      <c r="N71" s="72"/>
    </row>
    <row r="72" spans="1:14" outlineLevel="1">
      <c r="A72" s="56"/>
      <c r="B72" s="57" t="s">
        <v>102</v>
      </c>
      <c r="C72" s="71"/>
      <c r="D72" s="74" t="s">
        <v>221</v>
      </c>
      <c r="E72" s="72" t="s">
        <v>380</v>
      </c>
      <c r="F72" s="75" t="s">
        <v>242</v>
      </c>
      <c r="G72" s="75"/>
      <c r="H72" s="75"/>
      <c r="I72" s="139">
        <v>0</v>
      </c>
      <c r="J72" s="75" t="s">
        <v>18</v>
      </c>
      <c r="K72" s="72"/>
      <c r="L72" s="72"/>
      <c r="M72" s="72"/>
      <c r="N72" s="72"/>
    </row>
    <row r="73" spans="1:14" outlineLevel="1">
      <c r="A73" s="56"/>
      <c r="B73" s="57" t="s">
        <v>63</v>
      </c>
      <c r="C73" s="71"/>
      <c r="D73" s="74" t="s">
        <v>221</v>
      </c>
      <c r="E73" s="72" t="s">
        <v>272</v>
      </c>
      <c r="F73" s="75"/>
      <c r="G73" s="75"/>
      <c r="H73" s="75"/>
      <c r="I73" s="139">
        <v>0</v>
      </c>
      <c r="J73" s="75" t="s">
        <v>18</v>
      </c>
      <c r="K73" s="72"/>
      <c r="L73" s="72"/>
      <c r="M73" s="72"/>
      <c r="N73" s="72"/>
    </row>
    <row r="74" spans="1:14" outlineLevel="1">
      <c r="A74" s="56"/>
      <c r="B74" s="54" t="s">
        <v>103</v>
      </c>
      <c r="C74" s="71" t="s">
        <v>218</v>
      </c>
      <c r="D74" s="74" t="s">
        <v>228</v>
      </c>
      <c r="E74" s="72"/>
      <c r="F74" s="75"/>
      <c r="G74" s="75"/>
      <c r="H74" s="75"/>
      <c r="I74" s="139">
        <v>0</v>
      </c>
      <c r="J74" s="75" t="s">
        <v>24</v>
      </c>
      <c r="K74" s="146"/>
      <c r="L74" s="72"/>
      <c r="M74" s="72"/>
      <c r="N74" s="72"/>
    </row>
    <row r="75" spans="1:14" outlineLevel="1">
      <c r="A75" s="56"/>
      <c r="B75" s="57" t="s">
        <v>106</v>
      </c>
      <c r="C75" s="71"/>
      <c r="D75" s="74"/>
      <c r="E75" s="72" t="s">
        <v>218</v>
      </c>
      <c r="F75" s="75"/>
      <c r="G75" s="75"/>
      <c r="H75" s="75"/>
      <c r="I75" s="139">
        <v>0</v>
      </c>
      <c r="J75" s="75" t="s">
        <v>18</v>
      </c>
      <c r="K75" s="72"/>
      <c r="L75" s="72"/>
      <c r="M75" s="72"/>
      <c r="N75" s="72"/>
    </row>
    <row r="76" spans="1:14" outlineLevel="1">
      <c r="A76" s="56"/>
      <c r="B76" s="57" t="s">
        <v>102</v>
      </c>
      <c r="C76" s="71"/>
      <c r="D76" s="74"/>
      <c r="E76" s="72" t="s">
        <v>218</v>
      </c>
      <c r="F76" s="75"/>
      <c r="G76" s="75"/>
      <c r="H76" s="75"/>
      <c r="I76" s="139">
        <v>0</v>
      </c>
      <c r="J76" s="75" t="s">
        <v>18</v>
      </c>
      <c r="K76" s="72"/>
      <c r="L76" s="72"/>
      <c r="M76" s="72"/>
      <c r="N76" s="72"/>
    </row>
    <row r="77" spans="1:14" outlineLevel="1">
      <c r="A77" s="56"/>
      <c r="B77" s="57" t="s">
        <v>63</v>
      </c>
      <c r="C77" s="71"/>
      <c r="D77" s="74"/>
      <c r="E77" s="72" t="s">
        <v>218</v>
      </c>
      <c r="F77" s="75"/>
      <c r="G77" s="75"/>
      <c r="H77" s="75"/>
      <c r="I77" s="139">
        <v>0</v>
      </c>
      <c r="J77" s="75" t="s">
        <v>18</v>
      </c>
      <c r="K77" s="72"/>
      <c r="L77" s="72"/>
      <c r="M77" s="72"/>
      <c r="N77" s="72"/>
    </row>
    <row r="78" spans="1:14" ht="26" outlineLevel="1">
      <c r="A78" s="56"/>
      <c r="B78" s="54" t="s">
        <v>107</v>
      </c>
      <c r="C78" s="71" t="s">
        <v>326</v>
      </c>
      <c r="D78" s="74" t="s">
        <v>221</v>
      </c>
      <c r="E78" s="72" t="s">
        <v>611</v>
      </c>
      <c r="F78" s="75"/>
      <c r="G78" s="75" t="s">
        <v>275</v>
      </c>
      <c r="H78" s="75" t="s">
        <v>125</v>
      </c>
      <c r="I78" s="139">
        <v>0</v>
      </c>
      <c r="J78" s="75" t="s">
        <v>24</v>
      </c>
      <c r="K78" s="72" t="s">
        <v>757</v>
      </c>
      <c r="M78" s="72"/>
      <c r="N78" s="72" t="s">
        <v>49</v>
      </c>
    </row>
    <row r="79" spans="1:14" outlineLevel="1">
      <c r="A79" s="56"/>
      <c r="B79" s="57" t="s">
        <v>26</v>
      </c>
      <c r="C79" s="71"/>
      <c r="D79" s="74" t="s">
        <v>221</v>
      </c>
      <c r="E79" s="72"/>
      <c r="F79" s="75"/>
      <c r="G79" s="75"/>
      <c r="H79" s="75"/>
      <c r="I79" s="139">
        <v>0</v>
      </c>
      <c r="J79" s="75" t="s">
        <v>18</v>
      </c>
      <c r="K79" s="72"/>
      <c r="L79" s="72"/>
      <c r="M79" s="72"/>
      <c r="N79" s="72"/>
    </row>
    <row r="80" spans="1:14" outlineLevel="1">
      <c r="A80" s="56"/>
      <c r="B80" s="57" t="s">
        <v>63</v>
      </c>
      <c r="C80" s="71"/>
      <c r="D80" s="74" t="s">
        <v>221</v>
      </c>
      <c r="E80" s="72"/>
      <c r="F80" s="75"/>
      <c r="G80" s="75"/>
      <c r="H80" s="75"/>
      <c r="I80" s="139">
        <v>0</v>
      </c>
      <c r="J80" s="75" t="s">
        <v>18</v>
      </c>
      <c r="K80" s="72"/>
      <c r="L80" s="72"/>
      <c r="M80" s="72"/>
      <c r="N80" s="72"/>
    </row>
    <row r="81" spans="1:14" outlineLevel="1">
      <c r="A81" s="56"/>
      <c r="B81" s="54" t="s">
        <v>109</v>
      </c>
      <c r="C81" s="71" t="s">
        <v>218</v>
      </c>
      <c r="D81" s="74" t="s">
        <v>221</v>
      </c>
      <c r="E81" s="72" t="s">
        <v>329</v>
      </c>
      <c r="F81" s="75"/>
      <c r="G81" s="75" t="s">
        <v>276</v>
      </c>
      <c r="H81" s="75"/>
      <c r="I81" s="139">
        <v>0</v>
      </c>
      <c r="J81" s="75" t="s">
        <v>24</v>
      </c>
      <c r="K81" s="72" t="s">
        <v>110</v>
      </c>
      <c r="L81" s="146"/>
      <c r="M81" s="72"/>
      <c r="N81" s="72"/>
    </row>
    <row r="82" spans="1:14" outlineLevel="1">
      <c r="A82" s="56"/>
      <c r="B82" s="57" t="s">
        <v>26</v>
      </c>
      <c r="C82" s="71" t="s">
        <v>218</v>
      </c>
      <c r="D82" s="74"/>
      <c r="E82" s="72"/>
      <c r="F82" s="75"/>
      <c r="G82" s="75"/>
      <c r="H82" s="75"/>
      <c r="I82" s="139">
        <v>0</v>
      </c>
      <c r="J82" s="75" t="s">
        <v>18</v>
      </c>
      <c r="K82" s="72"/>
      <c r="L82" s="72"/>
      <c r="M82" s="72"/>
      <c r="N82" s="72"/>
    </row>
    <row r="83" spans="1:14" outlineLevel="1">
      <c r="A83" s="56"/>
      <c r="B83" s="57" t="s">
        <v>63</v>
      </c>
      <c r="C83" s="71" t="s">
        <v>218</v>
      </c>
      <c r="D83" s="74"/>
      <c r="E83" s="72"/>
      <c r="F83" s="75"/>
      <c r="G83" s="75"/>
      <c r="H83" s="75"/>
      <c r="I83" s="139">
        <v>0</v>
      </c>
      <c r="J83" s="75" t="s">
        <v>18</v>
      </c>
      <c r="K83" s="72"/>
      <c r="L83" s="72"/>
      <c r="M83" s="72"/>
      <c r="N83" s="72"/>
    </row>
    <row r="84" spans="1:14" ht="63.5" outlineLevel="1">
      <c r="A84" s="56"/>
      <c r="B84" s="54" t="s">
        <v>111</v>
      </c>
      <c r="C84" s="71" t="s">
        <v>385</v>
      </c>
      <c r="D84" s="74" t="s">
        <v>221</v>
      </c>
      <c r="E84" s="72" t="s">
        <v>277</v>
      </c>
      <c r="F84" s="75"/>
      <c r="G84" s="75" t="s">
        <v>234</v>
      </c>
      <c r="H84" s="75">
        <v>2</v>
      </c>
      <c r="I84" s="139">
        <v>0</v>
      </c>
      <c r="J84" s="75" t="s">
        <v>24</v>
      </c>
      <c r="K84" s="72" t="s">
        <v>112</v>
      </c>
      <c r="L84" s="72"/>
      <c r="M84" s="72"/>
      <c r="N84" s="72"/>
    </row>
    <row r="85" spans="1:14" outlineLevel="1">
      <c r="A85" s="56"/>
      <c r="B85" s="57" t="s">
        <v>113</v>
      </c>
      <c r="C85" s="71"/>
      <c r="D85" s="74"/>
      <c r="E85" s="72"/>
      <c r="F85" s="75"/>
      <c r="G85" s="75"/>
      <c r="H85" s="75"/>
      <c r="I85" s="139">
        <v>0</v>
      </c>
      <c r="J85" s="75" t="s">
        <v>18</v>
      </c>
      <c r="K85" s="72"/>
      <c r="L85" s="72"/>
      <c r="M85" s="72"/>
      <c r="N85" s="72"/>
    </row>
    <row r="86" spans="1:14" outlineLevel="1">
      <c r="A86" s="56"/>
      <c r="B86" s="57" t="s">
        <v>114</v>
      </c>
      <c r="C86" s="71"/>
      <c r="D86" s="74"/>
      <c r="E86" s="72" t="s">
        <v>542</v>
      </c>
      <c r="F86" s="75"/>
      <c r="G86" s="75"/>
      <c r="H86" s="75"/>
      <c r="I86" s="139">
        <v>0</v>
      </c>
      <c r="J86" s="75" t="s">
        <v>18</v>
      </c>
      <c r="K86" s="72"/>
      <c r="L86" s="72"/>
      <c r="M86" s="72"/>
      <c r="N86" s="72"/>
    </row>
    <row r="87" spans="1:14" outlineLevel="1">
      <c r="A87" s="56"/>
      <c r="B87" s="57" t="s">
        <v>115</v>
      </c>
      <c r="C87" s="71"/>
      <c r="D87" s="74" t="s">
        <v>125</v>
      </c>
      <c r="E87" s="72"/>
      <c r="F87" s="75"/>
      <c r="G87" s="75"/>
      <c r="H87" s="75"/>
      <c r="I87" s="139">
        <v>0</v>
      </c>
      <c r="J87" s="75" t="s">
        <v>18</v>
      </c>
      <c r="K87" s="72"/>
      <c r="L87" s="72"/>
      <c r="M87" s="72"/>
      <c r="N87" s="72"/>
    </row>
    <row r="88" spans="1:14" ht="88.5" outlineLevel="1">
      <c r="A88" s="56"/>
      <c r="B88" s="54" t="s">
        <v>116</v>
      </c>
      <c r="C88" s="71" t="s">
        <v>792</v>
      </c>
      <c r="D88" s="74" t="s">
        <v>221</v>
      </c>
      <c r="E88" s="72" t="s">
        <v>214</v>
      </c>
      <c r="F88" s="75">
        <v>36</v>
      </c>
      <c r="G88" s="75" t="s">
        <v>234</v>
      </c>
      <c r="H88" s="75">
        <v>1</v>
      </c>
      <c r="I88" s="139">
        <v>0</v>
      </c>
      <c r="J88" s="75" t="s">
        <v>24</v>
      </c>
      <c r="K88" s="146" t="s">
        <v>793</v>
      </c>
      <c r="L88" s="72"/>
      <c r="N88" s="72"/>
    </row>
    <row r="89" spans="1:14" outlineLevel="1">
      <c r="A89" s="56"/>
      <c r="B89" s="57" t="s">
        <v>26</v>
      </c>
      <c r="C89" s="71"/>
      <c r="D89" s="74"/>
      <c r="E89" s="72"/>
      <c r="F89" s="75"/>
      <c r="G89" s="75"/>
      <c r="H89" s="75"/>
      <c r="I89" s="139">
        <v>0</v>
      </c>
      <c r="J89" s="75" t="s">
        <v>18</v>
      </c>
      <c r="K89" s="146"/>
      <c r="L89" s="72"/>
      <c r="M89" s="72"/>
      <c r="N89" s="72"/>
    </row>
    <row r="90" spans="1:14" outlineLevel="1">
      <c r="A90" s="56"/>
      <c r="B90" s="57" t="s">
        <v>115</v>
      </c>
      <c r="C90" s="71"/>
      <c r="D90" s="74"/>
      <c r="E90" s="72"/>
      <c r="F90" s="75"/>
      <c r="G90" s="75"/>
      <c r="H90" s="75"/>
      <c r="I90" s="139">
        <v>0</v>
      </c>
      <c r="J90" s="75" t="s">
        <v>18</v>
      </c>
      <c r="K90" s="146"/>
      <c r="L90" s="72"/>
      <c r="M90" s="72"/>
      <c r="N90" s="72"/>
    </row>
    <row r="91" spans="1:14">
      <c r="A91" s="56"/>
      <c r="B91" s="55" t="s">
        <v>118</v>
      </c>
      <c r="C91" s="141"/>
      <c r="D91" s="160"/>
      <c r="E91" s="143"/>
      <c r="F91" s="142"/>
      <c r="G91" s="142"/>
      <c r="H91" s="142"/>
      <c r="I91" s="67">
        <f>SUM(I92:I102)</f>
        <v>0</v>
      </c>
      <c r="J91" s="142"/>
      <c r="K91" s="143"/>
      <c r="L91" s="143"/>
      <c r="M91" s="143"/>
      <c r="N91" s="143"/>
    </row>
    <row r="92" spans="1:14" outlineLevel="1">
      <c r="A92" s="56"/>
      <c r="B92" s="54" t="s">
        <v>119</v>
      </c>
      <c r="C92" s="71"/>
      <c r="D92" s="74" t="s">
        <v>221</v>
      </c>
      <c r="E92" s="72" t="s">
        <v>337</v>
      </c>
      <c r="F92" s="75"/>
      <c r="G92" s="75" t="s">
        <v>275</v>
      </c>
      <c r="H92" s="75"/>
      <c r="I92" s="139">
        <v>0</v>
      </c>
      <c r="J92" s="75" t="s">
        <v>24</v>
      </c>
      <c r="K92" s="72" t="s">
        <v>794</v>
      </c>
      <c r="L92" s="72"/>
      <c r="M92" s="72"/>
      <c r="N92" s="72" t="s">
        <v>121</v>
      </c>
    </row>
    <row r="93" spans="1:14" outlineLevel="1">
      <c r="A93" s="56"/>
      <c r="B93" s="57" t="s">
        <v>26</v>
      </c>
      <c r="C93" s="71"/>
      <c r="D93" s="74"/>
      <c r="E93" s="72"/>
      <c r="F93" s="75"/>
      <c r="G93" s="75"/>
      <c r="H93" s="75"/>
      <c r="I93" s="139">
        <v>0</v>
      </c>
      <c r="J93" s="75" t="s">
        <v>18</v>
      </c>
      <c r="K93" s="72"/>
      <c r="L93" s="72"/>
      <c r="M93" s="72"/>
      <c r="N93" s="72"/>
    </row>
    <row r="94" spans="1:14" ht="26" outlineLevel="1">
      <c r="A94" s="56"/>
      <c r="B94" s="54" t="s">
        <v>122</v>
      </c>
      <c r="C94" s="71" t="s">
        <v>388</v>
      </c>
      <c r="D94" s="74" t="s">
        <v>221</v>
      </c>
      <c r="E94" s="72" t="s">
        <v>795</v>
      </c>
      <c r="F94" s="75"/>
      <c r="G94" s="75" t="s">
        <v>242</v>
      </c>
      <c r="H94" s="75">
        <v>1</v>
      </c>
      <c r="I94" s="140" t="s">
        <v>32</v>
      </c>
      <c r="J94" s="75" t="s">
        <v>24</v>
      </c>
      <c r="K94" s="72" t="s">
        <v>796</v>
      </c>
      <c r="L94" s="72"/>
      <c r="M94" s="72"/>
      <c r="N94" s="72" t="s">
        <v>125</v>
      </c>
    </row>
    <row r="95" spans="1:14" outlineLevel="1">
      <c r="A95" s="56"/>
      <c r="B95" s="57" t="s">
        <v>126</v>
      </c>
      <c r="C95" s="71"/>
      <c r="D95" s="74" t="s">
        <v>221</v>
      </c>
      <c r="E95" s="72"/>
      <c r="F95" s="75"/>
      <c r="G95" s="75"/>
      <c r="H95" s="75"/>
      <c r="I95" s="140"/>
      <c r="J95" s="75" t="s">
        <v>18</v>
      </c>
      <c r="K95" s="72"/>
      <c r="L95" s="72"/>
      <c r="M95" s="72"/>
      <c r="N95" s="72"/>
    </row>
    <row r="96" spans="1:14" outlineLevel="1">
      <c r="A96" s="56"/>
      <c r="B96" s="54" t="s">
        <v>127</v>
      </c>
      <c r="C96" s="71"/>
      <c r="D96" s="74" t="s">
        <v>228</v>
      </c>
      <c r="E96" s="72"/>
      <c r="F96" s="75"/>
      <c r="G96" s="75" t="s">
        <v>234</v>
      </c>
      <c r="H96" s="75">
        <v>1</v>
      </c>
      <c r="I96" s="140" t="s">
        <v>32</v>
      </c>
      <c r="J96" s="75" t="s">
        <v>24</v>
      </c>
      <c r="K96" s="72"/>
      <c r="L96" s="72"/>
      <c r="M96" s="72"/>
      <c r="N96" s="72"/>
    </row>
    <row r="97" spans="1:14" outlineLevel="1">
      <c r="A97" s="56"/>
      <c r="B97" s="57" t="s">
        <v>129</v>
      </c>
      <c r="C97" s="71"/>
      <c r="D97" s="74" t="s">
        <v>228</v>
      </c>
      <c r="E97" s="72"/>
      <c r="F97" s="75"/>
      <c r="G97" s="75"/>
      <c r="H97" s="75"/>
      <c r="I97" s="140" t="s">
        <v>32</v>
      </c>
      <c r="J97" s="75" t="s">
        <v>18</v>
      </c>
      <c r="K97" s="72"/>
      <c r="L97" s="72"/>
      <c r="M97" s="72"/>
      <c r="N97" s="72"/>
    </row>
    <row r="98" spans="1:14" ht="26" outlineLevel="1">
      <c r="A98" s="56"/>
      <c r="B98" s="54" t="s">
        <v>130</v>
      </c>
      <c r="C98" s="71" t="s">
        <v>395</v>
      </c>
      <c r="D98" s="74" t="s">
        <v>221</v>
      </c>
      <c r="E98" s="161" t="s">
        <v>797</v>
      </c>
      <c r="F98" s="75" t="s">
        <v>242</v>
      </c>
      <c r="G98" s="75" t="s">
        <v>242</v>
      </c>
      <c r="H98" s="75"/>
      <c r="I98" s="139">
        <v>0</v>
      </c>
      <c r="J98" s="75" t="s">
        <v>24</v>
      </c>
      <c r="K98" s="72" t="s">
        <v>798</v>
      </c>
      <c r="L98" s="72"/>
      <c r="M98" s="72"/>
      <c r="N98" s="72"/>
    </row>
    <row r="99" spans="1:14" outlineLevel="1">
      <c r="A99" s="56"/>
      <c r="B99" s="57" t="s">
        <v>26</v>
      </c>
      <c r="C99" s="71"/>
      <c r="D99" s="74"/>
      <c r="E99" s="72"/>
      <c r="F99" s="75"/>
      <c r="G99" s="75"/>
      <c r="H99" s="75"/>
      <c r="I99" s="139">
        <v>0</v>
      </c>
      <c r="J99" s="75" t="s">
        <v>18</v>
      </c>
      <c r="K99" s="72"/>
      <c r="L99" s="72"/>
      <c r="M99" s="72"/>
      <c r="N99" s="72"/>
    </row>
    <row r="100" spans="1:14" outlineLevel="1">
      <c r="A100" s="56"/>
      <c r="B100" s="57" t="s">
        <v>63</v>
      </c>
      <c r="C100" s="71"/>
      <c r="D100" s="74"/>
      <c r="E100" s="72"/>
      <c r="F100" s="75"/>
      <c r="G100" s="75"/>
      <c r="H100" s="75"/>
      <c r="I100" s="139">
        <v>0</v>
      </c>
      <c r="J100" s="75" t="s">
        <v>18</v>
      </c>
      <c r="K100" s="72"/>
      <c r="L100" s="72"/>
      <c r="M100" s="72"/>
      <c r="N100" s="72"/>
    </row>
    <row r="101" spans="1:14" outlineLevel="1">
      <c r="A101" s="56"/>
      <c r="B101" s="54" t="s">
        <v>131</v>
      </c>
      <c r="C101" s="71" t="s">
        <v>218</v>
      </c>
      <c r="D101" s="74"/>
      <c r="E101" s="72"/>
      <c r="F101" s="75"/>
      <c r="G101" s="75"/>
      <c r="H101" s="75"/>
      <c r="I101" s="139">
        <v>0</v>
      </c>
      <c r="J101" s="75"/>
      <c r="K101" s="72"/>
      <c r="L101" s="72"/>
      <c r="M101" s="72"/>
      <c r="N101" s="72"/>
    </row>
    <row r="102" spans="1:14" outlineLevel="1">
      <c r="A102" s="56"/>
      <c r="B102" s="57" t="s">
        <v>132</v>
      </c>
      <c r="C102" s="71" t="s">
        <v>218</v>
      </c>
      <c r="D102" s="74"/>
      <c r="E102" s="72"/>
      <c r="F102" s="75"/>
      <c r="G102" s="75"/>
      <c r="H102" s="75"/>
      <c r="I102" s="139">
        <v>0</v>
      </c>
      <c r="J102" s="75"/>
      <c r="K102" s="72"/>
      <c r="L102" s="72"/>
      <c r="M102" s="72"/>
      <c r="N102" s="72"/>
    </row>
    <row r="103" spans="1:14" outlineLevel="1">
      <c r="A103" s="56"/>
      <c r="B103" s="138" t="s">
        <v>133</v>
      </c>
      <c r="C103" s="141"/>
      <c r="D103" s="160"/>
      <c r="E103" s="143"/>
      <c r="F103" s="142"/>
      <c r="G103" s="142"/>
      <c r="H103" s="142"/>
      <c r="I103" s="67">
        <f>SUM(I104:I105)</f>
        <v>0</v>
      </c>
      <c r="J103" s="142"/>
      <c r="K103" s="143"/>
      <c r="L103" s="143"/>
      <c r="M103" s="143"/>
      <c r="N103" s="143"/>
    </row>
    <row r="104" spans="1:14" ht="26" outlineLevel="1">
      <c r="A104" s="56"/>
      <c r="B104" s="54" t="s">
        <v>134</v>
      </c>
      <c r="C104" s="71" t="s">
        <v>218</v>
      </c>
      <c r="D104" s="74" t="s">
        <v>221</v>
      </c>
      <c r="E104" s="72" t="s">
        <v>799</v>
      </c>
      <c r="F104" s="75"/>
      <c r="G104" s="75"/>
      <c r="H104" s="75"/>
      <c r="I104" s="140" t="s">
        <v>32</v>
      </c>
      <c r="J104" s="75"/>
      <c r="K104" s="72" t="s">
        <v>135</v>
      </c>
      <c r="L104" s="72"/>
      <c r="M104" s="72"/>
      <c r="N104" s="72"/>
    </row>
    <row r="105" spans="1:14" outlineLevel="1">
      <c r="A105" s="56"/>
      <c r="B105" s="57" t="s">
        <v>136</v>
      </c>
      <c r="C105" s="71" t="s">
        <v>800</v>
      </c>
      <c r="D105" s="74" t="s">
        <v>221</v>
      </c>
      <c r="E105" s="146" t="s">
        <v>801</v>
      </c>
      <c r="F105" s="75"/>
      <c r="G105" s="75"/>
      <c r="H105" s="75">
        <v>1</v>
      </c>
      <c r="I105" s="140" t="s">
        <v>137</v>
      </c>
      <c r="J105" s="75"/>
      <c r="K105" s="72"/>
      <c r="L105" s="146" t="s">
        <v>344</v>
      </c>
      <c r="M105" s="72"/>
      <c r="N105" s="72"/>
    </row>
    <row r="106" spans="1:14">
      <c r="A106" s="56"/>
      <c r="B106" s="138" t="s">
        <v>139</v>
      </c>
      <c r="C106" s="141"/>
      <c r="D106" s="160"/>
      <c r="E106" s="143"/>
      <c r="F106" s="142"/>
      <c r="G106" s="142"/>
      <c r="H106" s="142"/>
      <c r="I106" s="67">
        <f>-SUM(I107)</f>
        <v>0</v>
      </c>
      <c r="J106" s="142"/>
      <c r="K106" s="143"/>
      <c r="L106" s="143"/>
      <c r="M106" s="143"/>
      <c r="N106" s="143"/>
    </row>
    <row r="107" spans="1:14" ht="26" outlineLevel="1">
      <c r="A107" s="56"/>
      <c r="B107" s="54" t="s">
        <v>140</v>
      </c>
      <c r="C107" s="71" t="s">
        <v>802</v>
      </c>
      <c r="D107" s="74" t="s">
        <v>125</v>
      </c>
      <c r="E107" s="72" t="s">
        <v>803</v>
      </c>
      <c r="F107" s="75"/>
      <c r="G107" s="75"/>
      <c r="H107" s="75"/>
      <c r="I107" s="139">
        <v>0</v>
      </c>
      <c r="J107" s="75"/>
      <c r="K107" s="150" t="s">
        <v>457</v>
      </c>
      <c r="L107" s="146"/>
      <c r="M107" s="72"/>
      <c r="N107" s="72"/>
    </row>
    <row r="108" spans="1:14" ht="26" outlineLevel="1">
      <c r="A108" s="56"/>
      <c r="B108" s="54" t="s">
        <v>140</v>
      </c>
      <c r="C108" s="71" t="s">
        <v>804</v>
      </c>
      <c r="D108" s="74" t="s">
        <v>125</v>
      </c>
      <c r="E108" s="72" t="s">
        <v>805</v>
      </c>
      <c r="F108" s="75"/>
      <c r="G108" s="75"/>
      <c r="H108" s="75"/>
      <c r="I108" s="139">
        <v>0</v>
      </c>
      <c r="J108" s="75"/>
      <c r="K108" s="150" t="s">
        <v>632</v>
      </c>
      <c r="L108" s="146"/>
      <c r="M108" s="72"/>
      <c r="N108" s="72"/>
    </row>
    <row r="109" spans="1:14" outlineLevel="1">
      <c r="A109" s="56"/>
      <c r="B109" s="54" t="s">
        <v>140</v>
      </c>
      <c r="C109" s="71"/>
      <c r="D109" s="74" t="s">
        <v>125</v>
      </c>
      <c r="E109" s="72"/>
      <c r="F109" s="75"/>
      <c r="G109" s="75"/>
      <c r="H109" s="75"/>
      <c r="I109" s="139">
        <v>0</v>
      </c>
      <c r="J109" s="75"/>
      <c r="K109" s="150"/>
      <c r="L109" s="146"/>
      <c r="M109" s="72"/>
      <c r="N109" s="154"/>
    </row>
    <row r="110" spans="1:14" ht="15" thickBot="1">
      <c r="A110" s="1"/>
      <c r="B110" s="151"/>
      <c r="C110" s="152"/>
      <c r="D110" s="153"/>
      <c r="E110" s="154"/>
      <c r="F110" s="155"/>
      <c r="G110" s="155"/>
      <c r="H110" s="155"/>
      <c r="I110" s="155"/>
      <c r="J110" s="155"/>
      <c r="K110" s="154"/>
      <c r="L110" s="154"/>
      <c r="M110" s="154"/>
      <c r="N110" s="154"/>
    </row>
    <row r="111" spans="1:14" ht="15" thickBot="1">
      <c r="A111" s="1"/>
      <c r="B111" s="66"/>
      <c r="C111" s="152"/>
      <c r="D111" s="153"/>
      <c r="E111" s="154"/>
      <c r="F111" s="155"/>
      <c r="G111" s="4" t="s">
        <v>142</v>
      </c>
      <c r="H111" s="5"/>
      <c r="I111" s="6">
        <f>SUM(I20+I29+I47+I69+I91+I103+I106)</f>
        <v>0</v>
      </c>
      <c r="J111" s="155"/>
      <c r="K111" s="154"/>
      <c r="L111" s="154"/>
      <c r="M111" s="154"/>
      <c r="N111" s="154"/>
    </row>
    <row r="112" spans="1:14">
      <c r="A112" s="1"/>
      <c r="B112" s="66"/>
      <c r="C112" s="152"/>
      <c r="D112" s="153"/>
      <c r="E112" s="154"/>
      <c r="F112" s="155"/>
      <c r="G112" s="155"/>
      <c r="H112" s="155"/>
      <c r="I112" s="155"/>
      <c r="J112" s="155"/>
      <c r="K112" s="154"/>
      <c r="L112" s="154"/>
      <c r="M112" s="154"/>
      <c r="N112" s="154"/>
    </row>
    <row r="113" spans="1:14">
      <c r="A113" s="1"/>
      <c r="B113" s="66"/>
      <c r="C113" s="152"/>
      <c r="D113" s="153"/>
      <c r="E113" s="154"/>
      <c r="F113" s="155"/>
      <c r="G113" s="155"/>
      <c r="H113" s="155"/>
      <c r="I113" s="155"/>
      <c r="J113" s="155"/>
      <c r="K113" s="154"/>
      <c r="L113" s="154"/>
      <c r="M113" s="154"/>
      <c r="N113" s="154"/>
    </row>
    <row r="114" spans="1:14">
      <c r="A114" s="1"/>
      <c r="C114" s="152"/>
      <c r="D114" s="153"/>
      <c r="E114" s="154"/>
      <c r="F114" s="155"/>
      <c r="G114" s="155"/>
      <c r="H114" s="155"/>
      <c r="I114" s="155"/>
      <c r="J114" s="155"/>
      <c r="K114" s="154"/>
      <c r="L114" s="154"/>
      <c r="M114" s="154"/>
      <c r="N114" s="154"/>
    </row>
    <row r="115" spans="1:14">
      <c r="A115" s="1"/>
      <c r="B115" s="151"/>
      <c r="C115" s="152"/>
      <c r="D115" s="153"/>
      <c r="E115" s="154"/>
      <c r="F115" s="155"/>
      <c r="G115" s="155"/>
      <c r="H115" s="155"/>
      <c r="I115" s="155"/>
      <c r="J115" s="155"/>
      <c r="K115" s="154"/>
      <c r="L115" s="154"/>
      <c r="M115" s="154"/>
      <c r="N115" s="154"/>
    </row>
    <row r="116" spans="1:14">
      <c r="A116" s="1"/>
      <c r="B116" s="151"/>
      <c r="C116" s="152"/>
      <c r="D116" s="153"/>
      <c r="E116" s="154"/>
      <c r="F116" s="155"/>
      <c r="G116" s="155"/>
      <c r="H116" s="155"/>
      <c r="I116" s="155"/>
      <c r="J116" s="155"/>
      <c r="K116" s="154"/>
      <c r="L116" s="154"/>
      <c r="M116" s="154"/>
      <c r="N116" s="154"/>
    </row>
    <row r="117" spans="1:14">
      <c r="A117" s="1"/>
      <c r="B117" s="151"/>
      <c r="C117" s="152"/>
      <c r="D117" s="153"/>
      <c r="E117" s="154"/>
      <c r="F117" s="155"/>
      <c r="G117" s="155"/>
      <c r="H117" s="155"/>
      <c r="I117" s="155"/>
      <c r="J117" s="155"/>
      <c r="K117" s="154"/>
      <c r="L117" s="154"/>
      <c r="M117" s="154"/>
      <c r="N117" s="154"/>
    </row>
    <row r="118" spans="1:14">
      <c r="A118" s="1"/>
      <c r="B118" s="151"/>
      <c r="C118" s="152"/>
      <c r="D118" s="153"/>
      <c r="E118" s="154"/>
      <c r="F118" s="155"/>
      <c r="G118" s="155"/>
      <c r="H118" s="155"/>
      <c r="I118" s="155"/>
      <c r="J118" s="155"/>
      <c r="K118" s="154"/>
      <c r="L118" s="154"/>
      <c r="M118" s="154"/>
      <c r="N118" s="154"/>
    </row>
    <row r="119" spans="1:14">
      <c r="A119" s="1"/>
      <c r="B119" s="151"/>
      <c r="C119" s="152"/>
      <c r="D119" s="153"/>
      <c r="E119" s="154"/>
      <c r="F119" s="155"/>
      <c r="G119" s="155"/>
      <c r="H119" s="155"/>
      <c r="I119" s="155"/>
      <c r="J119" s="155"/>
      <c r="K119" s="154"/>
      <c r="L119" s="154"/>
      <c r="M119" s="154"/>
      <c r="N119" s="154"/>
    </row>
    <row r="120" spans="1:14">
      <c r="A120" s="1"/>
      <c r="B120" s="151"/>
      <c r="C120" s="152"/>
      <c r="D120" s="153"/>
      <c r="E120" s="154"/>
      <c r="F120" s="155"/>
      <c r="G120" s="155"/>
      <c r="H120" s="155"/>
      <c r="I120" s="155"/>
      <c r="J120" s="155"/>
      <c r="K120" s="154"/>
      <c r="L120" s="154"/>
      <c r="M120" s="154"/>
      <c r="N120" s="154"/>
    </row>
    <row r="121" spans="1:14">
      <c r="A121" s="1"/>
      <c r="B121" s="151"/>
      <c r="C121" s="152"/>
      <c r="D121" s="153"/>
      <c r="E121" s="154"/>
      <c r="F121" s="155"/>
      <c r="G121" s="155"/>
      <c r="H121" s="155"/>
      <c r="I121" s="155"/>
      <c r="J121" s="155"/>
      <c r="K121" s="154"/>
      <c r="L121" s="154"/>
      <c r="M121" s="154"/>
      <c r="N121" s="154"/>
    </row>
    <row r="122" spans="1:14">
      <c r="A122" s="1"/>
      <c r="B122" s="151"/>
      <c r="C122" s="152"/>
      <c r="D122" s="153"/>
      <c r="E122" s="154"/>
      <c r="F122" s="155"/>
      <c r="G122" s="155"/>
      <c r="H122" s="155"/>
      <c r="I122" s="155"/>
      <c r="J122" s="155"/>
      <c r="K122" s="154"/>
      <c r="L122" s="154"/>
      <c r="M122" s="154"/>
      <c r="N122" s="154"/>
    </row>
    <row r="123" spans="1:14">
      <c r="A123" s="1"/>
      <c r="B123" s="151"/>
      <c r="C123" s="152"/>
      <c r="D123" s="153"/>
      <c r="E123" s="154"/>
      <c r="F123" s="155"/>
      <c r="G123" s="155"/>
      <c r="H123" s="155"/>
      <c r="I123" s="155"/>
      <c r="J123" s="155"/>
      <c r="K123" s="154"/>
      <c r="L123" s="154"/>
      <c r="M123" s="154"/>
      <c r="N123" s="154"/>
    </row>
    <row r="124" spans="1:14">
      <c r="A124" s="1"/>
      <c r="B124" s="151"/>
      <c r="C124" s="152"/>
      <c r="D124" s="153"/>
      <c r="E124" s="154"/>
      <c r="F124" s="155"/>
      <c r="G124" s="155"/>
      <c r="H124" s="155"/>
      <c r="I124" s="155"/>
      <c r="J124" s="155"/>
      <c r="K124" s="154"/>
      <c r="L124" s="154"/>
      <c r="M124" s="154"/>
      <c r="N124" s="154"/>
    </row>
    <row r="125" spans="1:14">
      <c r="A125" s="1"/>
      <c r="B125" s="151"/>
      <c r="C125" s="152"/>
      <c r="D125" s="153"/>
      <c r="E125" s="154"/>
      <c r="F125" s="155"/>
      <c r="G125" s="155"/>
      <c r="H125" s="155"/>
      <c r="I125" s="155"/>
      <c r="J125" s="155"/>
      <c r="K125" s="154"/>
      <c r="L125" s="154"/>
      <c r="M125" s="154"/>
      <c r="N125" s="154"/>
    </row>
    <row r="126" spans="1:14">
      <c r="A126" s="1"/>
      <c r="B126" s="151"/>
      <c r="C126" s="152"/>
      <c r="D126" s="153"/>
      <c r="E126" s="154"/>
      <c r="F126" s="155"/>
      <c r="G126" s="155"/>
      <c r="H126" s="155"/>
      <c r="I126" s="155"/>
      <c r="J126" s="155"/>
      <c r="K126" s="154"/>
      <c r="L126" s="154"/>
      <c r="M126" s="154"/>
      <c r="N126" s="154"/>
    </row>
    <row r="127" spans="1:14">
      <c r="A127" s="1"/>
      <c r="B127" s="151"/>
      <c r="C127" s="152"/>
      <c r="D127" s="153"/>
      <c r="E127" s="154"/>
      <c r="F127" s="155"/>
      <c r="G127" s="155"/>
      <c r="H127" s="155"/>
      <c r="I127" s="155"/>
      <c r="J127" s="155"/>
      <c r="K127" s="154"/>
      <c r="L127" s="154"/>
      <c r="M127" s="154"/>
      <c r="N127" s="154"/>
    </row>
    <row r="128" spans="1:14">
      <c r="A128" s="1"/>
      <c r="B128" s="151"/>
      <c r="C128" s="152"/>
      <c r="D128" s="153"/>
      <c r="E128" s="154"/>
      <c r="F128" s="155"/>
      <c r="G128" s="155"/>
      <c r="H128" s="155"/>
      <c r="I128" s="155"/>
      <c r="J128" s="155"/>
      <c r="K128" s="154"/>
      <c r="L128" s="154"/>
      <c r="M128" s="154"/>
      <c r="N128" s="154"/>
    </row>
    <row r="129" spans="1:14">
      <c r="A129" s="1"/>
      <c r="B129" s="151"/>
      <c r="C129" s="152"/>
      <c r="D129" s="153"/>
      <c r="E129" s="154"/>
      <c r="F129" s="155"/>
      <c r="G129" s="155"/>
      <c r="H129" s="155"/>
      <c r="I129" s="155"/>
      <c r="J129" s="155"/>
      <c r="K129" s="154"/>
      <c r="L129" s="154"/>
      <c r="M129" s="154"/>
      <c r="N129" s="154"/>
    </row>
    <row r="130" spans="1:14">
      <c r="A130" s="1"/>
      <c r="B130" s="151"/>
      <c r="C130" s="152"/>
      <c r="D130" s="153"/>
      <c r="E130" s="154"/>
      <c r="F130" s="155"/>
      <c r="G130" s="155"/>
      <c r="H130" s="155"/>
      <c r="I130" s="155"/>
      <c r="J130" s="155"/>
      <c r="K130" s="154"/>
      <c r="L130" s="154"/>
      <c r="M130" s="154"/>
      <c r="N130" s="154"/>
    </row>
    <row r="131" spans="1:14">
      <c r="A131" s="1"/>
      <c r="B131" s="151"/>
      <c r="C131" s="152"/>
      <c r="D131" s="153"/>
      <c r="E131" s="154"/>
      <c r="F131" s="155"/>
      <c r="G131" s="155"/>
      <c r="H131" s="155"/>
      <c r="I131" s="155"/>
      <c r="J131" s="155"/>
      <c r="K131" s="154"/>
      <c r="L131" s="154"/>
      <c r="M131" s="154"/>
      <c r="N131" s="154"/>
    </row>
    <row r="132" spans="1:14">
      <c r="A132" s="1"/>
      <c r="B132" s="151"/>
      <c r="C132" s="152"/>
      <c r="D132" s="153"/>
      <c r="E132" s="154"/>
      <c r="F132" s="155"/>
      <c r="G132" s="155"/>
      <c r="H132" s="155"/>
      <c r="I132" s="155"/>
      <c r="J132" s="155"/>
      <c r="K132" s="154"/>
      <c r="L132" s="154"/>
      <c r="M132" s="154"/>
      <c r="N132" s="154"/>
    </row>
    <row r="133" spans="1:14">
      <c r="A133" s="1"/>
      <c r="B133" s="151"/>
      <c r="C133" s="152"/>
      <c r="D133" s="153"/>
      <c r="E133" s="154"/>
      <c r="F133" s="155"/>
      <c r="G133" s="155"/>
      <c r="H133" s="155"/>
      <c r="I133" s="155"/>
      <c r="J133" s="155"/>
      <c r="K133" s="154"/>
      <c r="L133" s="154"/>
      <c r="M133" s="154"/>
      <c r="N133" s="154"/>
    </row>
    <row r="134" spans="1:14">
      <c r="A134" s="1"/>
      <c r="B134" s="151"/>
      <c r="C134" s="152"/>
      <c r="D134" s="153"/>
      <c r="E134" s="154"/>
      <c r="F134" s="155"/>
      <c r="G134" s="155"/>
      <c r="H134" s="155"/>
      <c r="I134" s="155"/>
      <c r="J134" s="155"/>
      <c r="K134" s="154"/>
      <c r="L134" s="154"/>
      <c r="M134" s="154"/>
      <c r="N134" s="154"/>
    </row>
    <row r="135" spans="1:14">
      <c r="A135" s="1"/>
      <c r="B135" s="151"/>
      <c r="C135" s="152"/>
      <c r="D135" s="153"/>
      <c r="E135" s="154"/>
      <c r="F135" s="155"/>
      <c r="G135" s="155"/>
      <c r="H135" s="155"/>
      <c r="I135" s="155"/>
      <c r="J135" s="155"/>
      <c r="K135" s="154"/>
      <c r="L135" s="154"/>
      <c r="M135" s="154"/>
      <c r="N135" s="154"/>
    </row>
    <row r="136" spans="1:14">
      <c r="A136" s="1"/>
      <c r="B136" s="151"/>
      <c r="C136" s="152"/>
      <c r="D136" s="153"/>
      <c r="E136" s="154"/>
      <c r="F136" s="155"/>
      <c r="G136" s="155"/>
      <c r="H136" s="155"/>
      <c r="I136" s="155"/>
      <c r="J136" s="155"/>
      <c r="K136" s="154"/>
      <c r="L136" s="154"/>
      <c r="M136" s="154"/>
      <c r="N136" s="154"/>
    </row>
    <row r="137" spans="1:14">
      <c r="A137" s="1"/>
      <c r="B137" s="151"/>
      <c r="C137" s="152"/>
      <c r="D137" s="153"/>
      <c r="E137" s="154"/>
      <c r="F137" s="155"/>
      <c r="G137" s="155"/>
      <c r="H137" s="155"/>
      <c r="I137" s="155"/>
      <c r="J137" s="155"/>
      <c r="K137" s="154"/>
      <c r="L137" s="154"/>
      <c r="M137" s="154"/>
      <c r="N137" s="154"/>
    </row>
    <row r="138" spans="1:14">
      <c r="A138" s="1"/>
      <c r="B138" s="151"/>
      <c r="C138" s="152"/>
      <c r="D138" s="153"/>
      <c r="E138" s="154"/>
      <c r="F138" s="155"/>
      <c r="G138" s="155"/>
      <c r="H138" s="155"/>
      <c r="I138" s="155"/>
      <c r="J138" s="155"/>
      <c r="K138" s="154"/>
      <c r="L138" s="154"/>
      <c r="M138" s="154"/>
      <c r="N138" s="154"/>
    </row>
    <row r="139" spans="1:14">
      <c r="A139" s="1"/>
      <c r="B139" s="151"/>
      <c r="C139" s="152"/>
      <c r="D139" s="153"/>
      <c r="E139" s="154"/>
      <c r="F139" s="155"/>
      <c r="G139" s="155"/>
      <c r="H139" s="155"/>
      <c r="I139" s="155"/>
      <c r="J139" s="155"/>
      <c r="K139" s="154"/>
      <c r="L139" s="154"/>
      <c r="M139" s="154"/>
    </row>
  </sheetData>
  <autoFilter ref="A3:M107" xr:uid="{00000000-0009-0000-0000-000002000000}"/>
  <dataValidations count="3">
    <dataValidation type="list" allowBlank="1" showInputMessage="1" showErrorMessage="1" sqref="J1:J1048576" xr:uid="{A94F4C20-0C9D-4F08-A41D-16540FB58791}">
      <formula1>"Materials, Labor"</formula1>
    </dataValidation>
    <dataValidation type="list" allowBlank="1" showInputMessage="1" showErrorMessage="1" sqref="G7:G11 G20:G109" xr:uid="{C03B4A2E-8697-4A56-AB37-CC1CEA5E168C}">
      <formula1>"Ft' In"", Inches, NA, LF, SQ FT"</formula1>
    </dataValidation>
    <dataValidation type="list" allowBlank="1" showInputMessage="1" showErrorMessage="1" sqref="D7:D11 D20:D25 D27:D109" xr:uid="{F492C49E-CBF6-42F9-B50B-24C3B238FC88}">
      <formula1>"Y,N,TBD"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39ECF347-327C-4279-9727-42E8718CD16D}">
          <x14:formula1>
            <xm:f>'Upgrade Summary'!$G$30:$G$33</xm:f>
          </x14:formula1>
          <xm:sqref>E30</xm:sqref>
        </x14:dataValidation>
        <x14:dataValidation type="list" allowBlank="1" showInputMessage="1" showErrorMessage="1" xr:uid="{2DACFCEE-8165-49FE-AE93-8EB7B0EBFBFF}">
          <x14:formula1>
            <xm:f>'Upgrade Summary'!$G$34:$G$35</xm:f>
          </x14:formula1>
          <xm:sqref>E35</xm:sqref>
        </x14:dataValidation>
        <x14:dataValidation type="list" allowBlank="1" showInputMessage="1" showErrorMessage="1" xr:uid="{64C5A427-0C8B-4D43-B2C9-0AE83D3AAE64}">
          <x14:formula1>
            <xm:f>'Upgrade Summary'!$G$38:$J$38</xm:f>
          </x14:formula1>
          <xm:sqref>E38</xm:sqref>
        </x14:dataValidation>
        <x14:dataValidation type="list" allowBlank="1" showInputMessage="1" showErrorMessage="1" xr:uid="{7E2DF90A-E3AB-44D9-832D-5E0B90AA2636}">
          <x14:formula1>
            <xm:f>'Upgrade Summary'!$H$45:$K$45</xm:f>
          </x14:formula1>
          <xm:sqref>E44</xm:sqref>
        </x14:dataValidation>
        <x14:dataValidation type="list" allowBlank="1" showInputMessage="1" showErrorMessage="1" xr:uid="{5F3F57E0-AD92-496A-A55A-85D825A02186}">
          <x14:formula1>
            <xm:f>'Upgrade Summary'!$G$41:$J$41</xm:f>
          </x14:formula1>
          <xm:sqref>E41</xm:sqref>
        </x14:dataValidation>
      </x14:dataValidation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N139"/>
  <sheetViews>
    <sheetView topLeftCell="A22" zoomScale="70" zoomScaleNormal="70" workbookViewId="0">
      <selection activeCell="E30" sqref="E30"/>
    </sheetView>
  </sheetViews>
  <sheetFormatPr defaultRowHeight="14.5" outlineLevelRow="1"/>
  <cols>
    <col min="1" max="1" width="14.26953125" customWidth="1"/>
    <col min="2" max="2" width="42.54296875" customWidth="1"/>
    <col min="3" max="3" width="19.7265625" customWidth="1"/>
    <col min="4" max="4" width="13.453125" customWidth="1"/>
    <col min="5" max="5" width="35.453125" customWidth="1"/>
    <col min="6" max="6" width="16.26953125" customWidth="1"/>
    <col min="7" max="7" width="20.7265625" customWidth="1"/>
    <col min="8" max="8" width="8" customWidth="1"/>
    <col min="9" max="9" width="15" customWidth="1"/>
    <col min="10" max="10" width="18.7265625" customWidth="1"/>
    <col min="11" max="11" width="66.1796875" customWidth="1"/>
    <col min="12" max="12" width="81.7265625" customWidth="1"/>
    <col min="13" max="13" width="29.81640625" customWidth="1"/>
    <col min="14" max="14" width="34" customWidth="1"/>
  </cols>
  <sheetData>
    <row r="1" spans="1:14">
      <c r="B1" s="68" t="s">
        <v>215</v>
      </c>
      <c r="C1">
        <v>3050</v>
      </c>
    </row>
    <row r="2" spans="1:14" ht="30" customHeight="1">
      <c r="B2" s="65" t="s">
        <v>216</v>
      </c>
      <c r="C2" s="65" t="s">
        <v>217</v>
      </c>
    </row>
    <row r="3" spans="1:14" s="3" customFormat="1">
      <c r="A3" s="52" t="s">
        <v>0</v>
      </c>
      <c r="B3" s="52" t="s">
        <v>1</v>
      </c>
      <c r="C3" s="52" t="s">
        <v>2</v>
      </c>
      <c r="D3" s="52" t="s">
        <v>3</v>
      </c>
      <c r="E3" s="52" t="s">
        <v>4</v>
      </c>
      <c r="F3" s="52" t="s">
        <v>5</v>
      </c>
      <c r="G3" s="52" t="s">
        <v>6</v>
      </c>
      <c r="H3" s="52" t="s">
        <v>7</v>
      </c>
      <c r="I3" s="52" t="s">
        <v>8</v>
      </c>
      <c r="J3" s="52" t="s">
        <v>9</v>
      </c>
      <c r="K3" s="52" t="s">
        <v>10</v>
      </c>
      <c r="L3" s="52" t="s">
        <v>11</v>
      </c>
      <c r="M3" s="52" t="s">
        <v>12</v>
      </c>
      <c r="N3" s="52" t="s">
        <v>13</v>
      </c>
    </row>
    <row r="4" spans="1:14" s="3" customFormat="1">
      <c r="A4" s="52"/>
      <c r="B4" s="138" t="s">
        <v>15</v>
      </c>
      <c r="C4" s="53"/>
      <c r="D4" s="53"/>
      <c r="E4" s="53"/>
      <c r="F4" s="53"/>
      <c r="G4" s="53"/>
      <c r="H4" s="53"/>
      <c r="I4" s="67">
        <f>I5</f>
        <v>0</v>
      </c>
      <c r="J4" s="53"/>
      <c r="K4" s="53"/>
      <c r="L4" s="53"/>
      <c r="M4" s="53"/>
      <c r="N4" s="53"/>
    </row>
    <row r="5" spans="1:14" s="3" customFormat="1" ht="26.5" outlineLevel="1">
      <c r="A5" s="52"/>
      <c r="B5" s="54" t="s">
        <v>17</v>
      </c>
      <c r="C5" s="52"/>
      <c r="D5" s="52"/>
      <c r="E5" s="52"/>
      <c r="F5" s="52"/>
      <c r="G5" s="52"/>
      <c r="H5" s="52"/>
      <c r="I5" s="139">
        <v>0</v>
      </c>
      <c r="J5" s="75" t="s">
        <v>18</v>
      </c>
      <c r="K5" s="52"/>
      <c r="L5" s="84" t="s">
        <v>19</v>
      </c>
      <c r="M5" s="52"/>
      <c r="N5" s="52"/>
    </row>
    <row r="6" spans="1:14" s="3" customFormat="1">
      <c r="A6" s="52"/>
      <c r="B6" s="138" t="s">
        <v>21</v>
      </c>
      <c r="C6" s="53"/>
      <c r="D6" s="53"/>
      <c r="E6" s="53"/>
      <c r="F6" s="53"/>
      <c r="G6" s="53"/>
      <c r="H6" s="53"/>
      <c r="I6" s="67">
        <f>SUM(I7:I11)</f>
        <v>0</v>
      </c>
      <c r="J6" s="53"/>
      <c r="K6" s="53"/>
      <c r="L6" s="53"/>
      <c r="M6" s="53"/>
      <c r="N6" s="53"/>
    </row>
    <row r="7" spans="1:14" s="3" customFormat="1" outlineLevel="1">
      <c r="A7" s="52"/>
      <c r="B7" s="54" t="s">
        <v>23</v>
      </c>
      <c r="C7" s="71"/>
      <c r="D7" s="74"/>
      <c r="E7" s="72"/>
      <c r="F7" s="75"/>
      <c r="G7" s="75"/>
      <c r="H7" s="75"/>
      <c r="I7" s="139">
        <v>0</v>
      </c>
      <c r="J7" s="75" t="s">
        <v>24</v>
      </c>
      <c r="K7" s="72"/>
      <c r="L7" s="72"/>
      <c r="M7" s="52"/>
      <c r="N7" s="52"/>
    </row>
    <row r="8" spans="1:14" s="3" customFormat="1" outlineLevel="1">
      <c r="A8" s="52"/>
      <c r="B8" s="57" t="s">
        <v>26</v>
      </c>
      <c r="C8" s="71"/>
      <c r="D8" s="74"/>
      <c r="E8" s="72"/>
      <c r="F8" s="75"/>
      <c r="G8" s="75"/>
      <c r="H8" s="75"/>
      <c r="I8" s="139">
        <v>0</v>
      </c>
      <c r="J8" s="75" t="s">
        <v>18</v>
      </c>
      <c r="K8" s="72"/>
      <c r="L8" s="72"/>
      <c r="M8" s="52"/>
      <c r="N8" s="52"/>
    </row>
    <row r="9" spans="1:14" s="3" customFormat="1" ht="38.5" outlineLevel="1">
      <c r="A9" s="52"/>
      <c r="B9" s="54" t="s">
        <v>28</v>
      </c>
      <c r="C9" s="71" t="s">
        <v>400</v>
      </c>
      <c r="D9" s="74" t="s">
        <v>221</v>
      </c>
      <c r="E9" s="72" t="s">
        <v>401</v>
      </c>
      <c r="F9" s="75"/>
      <c r="G9" s="75"/>
      <c r="H9" s="75">
        <v>1</v>
      </c>
      <c r="I9" s="139">
        <v>0</v>
      </c>
      <c r="J9" s="75" t="s">
        <v>24</v>
      </c>
      <c r="K9" s="72"/>
      <c r="L9" s="72"/>
      <c r="M9" s="52"/>
      <c r="N9" s="52"/>
    </row>
    <row r="10" spans="1:14" s="3" customFormat="1" outlineLevel="1">
      <c r="A10" s="52"/>
      <c r="B10" s="57" t="s">
        <v>26</v>
      </c>
      <c r="C10" s="71"/>
      <c r="D10" s="74"/>
      <c r="E10" s="72"/>
      <c r="F10" s="75"/>
      <c r="G10" s="75"/>
      <c r="H10" s="75"/>
      <c r="I10" s="139">
        <v>0</v>
      </c>
      <c r="J10" s="75" t="s">
        <v>18</v>
      </c>
      <c r="K10" s="72"/>
      <c r="L10" s="72"/>
      <c r="M10" s="52"/>
      <c r="N10" s="52"/>
    </row>
    <row r="11" spans="1:14" s="3" customFormat="1" ht="26" outlineLevel="1">
      <c r="A11" s="52"/>
      <c r="B11" s="54" t="s">
        <v>31</v>
      </c>
      <c r="C11" s="71" t="s">
        <v>219</v>
      </c>
      <c r="D11" s="74" t="s">
        <v>125</v>
      </c>
      <c r="E11" s="72" t="s">
        <v>806</v>
      </c>
      <c r="F11" s="75"/>
      <c r="G11" s="75"/>
      <c r="H11" s="75"/>
      <c r="I11" s="140" t="s">
        <v>32</v>
      </c>
      <c r="J11" s="75"/>
      <c r="K11" s="72"/>
      <c r="L11" s="72" t="s">
        <v>402</v>
      </c>
      <c r="M11" s="52"/>
      <c r="N11" s="52"/>
    </row>
    <row r="12" spans="1:14" s="3" customFormat="1">
      <c r="A12" s="52"/>
      <c r="B12" s="138" t="s">
        <v>35</v>
      </c>
      <c r="C12" s="53"/>
      <c r="D12" s="53"/>
      <c r="E12" s="53"/>
      <c r="F12" s="53"/>
      <c r="G12" s="53"/>
      <c r="H12" s="53"/>
      <c r="I12" s="67">
        <f>SUM(I13:I16)</f>
        <v>0</v>
      </c>
      <c r="J12" s="53"/>
      <c r="K12" s="53"/>
      <c r="L12" s="53"/>
      <c r="M12" s="53"/>
      <c r="N12" s="53"/>
    </row>
    <row r="13" spans="1:14" s="3" customFormat="1" ht="26" outlineLevel="1">
      <c r="A13" s="52"/>
      <c r="B13" s="69" t="s">
        <v>37</v>
      </c>
      <c r="C13" s="71"/>
      <c r="D13" s="74" t="s">
        <v>221</v>
      </c>
      <c r="E13" s="71" t="s">
        <v>807</v>
      </c>
      <c r="F13" s="71"/>
      <c r="G13" s="75"/>
      <c r="H13" s="71"/>
      <c r="I13" s="139">
        <v>0</v>
      </c>
      <c r="J13" s="75" t="s">
        <v>24</v>
      </c>
      <c r="K13" s="52"/>
      <c r="L13" s="84" t="s">
        <v>38</v>
      </c>
      <c r="M13" s="52"/>
      <c r="N13" s="52"/>
    </row>
    <row r="14" spans="1:14" s="3" customFormat="1" outlineLevel="1">
      <c r="A14" s="52"/>
      <c r="B14" s="70" t="s">
        <v>18</v>
      </c>
      <c r="C14" s="71"/>
      <c r="D14" s="71"/>
      <c r="E14" s="71"/>
      <c r="F14" s="71"/>
      <c r="G14" s="75"/>
      <c r="H14" s="71"/>
      <c r="I14" s="139">
        <v>0</v>
      </c>
      <c r="J14" s="75" t="s">
        <v>18</v>
      </c>
      <c r="K14" s="52"/>
      <c r="L14" s="52"/>
      <c r="M14" s="52"/>
      <c r="N14" s="52"/>
    </row>
    <row r="15" spans="1:14" s="3" customFormat="1" outlineLevel="1">
      <c r="A15" s="52"/>
      <c r="B15" s="69" t="s">
        <v>41</v>
      </c>
      <c r="C15" s="71"/>
      <c r="D15" s="71"/>
      <c r="E15" s="52"/>
      <c r="F15" s="52"/>
      <c r="G15" s="75"/>
      <c r="H15" s="52"/>
      <c r="I15" s="139">
        <v>0</v>
      </c>
      <c r="J15" s="75" t="s">
        <v>24</v>
      </c>
      <c r="K15" s="52"/>
      <c r="L15" s="52"/>
      <c r="M15" s="52"/>
      <c r="N15" s="52"/>
    </row>
    <row r="16" spans="1:14" s="3" customFormat="1" outlineLevel="1">
      <c r="A16" s="52"/>
      <c r="B16" s="70" t="s">
        <v>18</v>
      </c>
      <c r="C16" s="71"/>
      <c r="D16" s="71"/>
      <c r="E16" s="52"/>
      <c r="F16" s="52"/>
      <c r="G16" s="75"/>
      <c r="H16" s="52"/>
      <c r="I16" s="139">
        <v>0</v>
      </c>
      <c r="J16" s="75" t="s">
        <v>18</v>
      </c>
      <c r="K16" s="52"/>
      <c r="L16" s="52"/>
      <c r="M16" s="52"/>
      <c r="N16" s="52"/>
    </row>
    <row r="17" spans="1:14" s="3" customFormat="1">
      <c r="A17" s="52"/>
      <c r="B17" s="138" t="s">
        <v>44</v>
      </c>
      <c r="C17" s="141"/>
      <c r="D17" s="141"/>
      <c r="E17" s="53"/>
      <c r="F17" s="53"/>
      <c r="G17" s="142"/>
      <c r="H17" s="53"/>
      <c r="I17" s="67">
        <f>SUM(I18:I19)</f>
        <v>0</v>
      </c>
      <c r="J17" s="53"/>
      <c r="K17" s="53"/>
      <c r="L17" s="53"/>
      <c r="M17" s="53"/>
      <c r="N17" s="53"/>
    </row>
    <row r="18" spans="1:14" s="3" customFormat="1" outlineLevel="1">
      <c r="A18" s="52"/>
      <c r="B18" s="69" t="s">
        <v>45</v>
      </c>
      <c r="C18" s="71"/>
      <c r="D18" s="71"/>
      <c r="E18" s="52"/>
      <c r="F18" s="52"/>
      <c r="G18" s="75"/>
      <c r="H18" s="52"/>
      <c r="I18" s="139">
        <v>0</v>
      </c>
      <c r="J18" s="75" t="s">
        <v>24</v>
      </c>
      <c r="K18" s="52"/>
      <c r="L18" s="52"/>
      <c r="M18" s="52"/>
      <c r="N18" s="52"/>
    </row>
    <row r="19" spans="1:14" s="3" customFormat="1" outlineLevel="1">
      <c r="A19" s="52"/>
      <c r="B19" s="70" t="s">
        <v>18</v>
      </c>
      <c r="C19" s="71"/>
      <c r="D19" s="71"/>
      <c r="E19" s="52"/>
      <c r="F19" s="52"/>
      <c r="G19" s="75"/>
      <c r="H19" s="52"/>
      <c r="I19" s="139">
        <v>0</v>
      </c>
      <c r="J19" s="75" t="s">
        <v>18</v>
      </c>
      <c r="K19" s="52"/>
      <c r="L19" s="52"/>
      <c r="M19" s="52"/>
      <c r="N19" s="52"/>
    </row>
    <row r="20" spans="1:14" s="3" customFormat="1">
      <c r="A20" s="52"/>
      <c r="B20" s="138" t="s">
        <v>46</v>
      </c>
      <c r="C20" s="141"/>
      <c r="D20" s="160"/>
      <c r="E20" s="143"/>
      <c r="F20" s="142"/>
      <c r="G20" s="142"/>
      <c r="H20" s="142"/>
      <c r="I20" s="67">
        <f>SUM(I21:I28)</f>
        <v>0</v>
      </c>
      <c r="J20" s="142"/>
      <c r="K20" s="143"/>
      <c r="L20" s="143"/>
      <c r="M20" s="53"/>
      <c r="N20" s="53"/>
    </row>
    <row r="21" spans="1:14" s="3" customFormat="1" outlineLevel="1">
      <c r="A21" s="52"/>
      <c r="B21" s="54" t="s">
        <v>47</v>
      </c>
      <c r="D21" s="74" t="s">
        <v>125</v>
      </c>
      <c r="E21" s="72"/>
      <c r="F21" s="75"/>
      <c r="G21" s="75" t="s">
        <v>223</v>
      </c>
      <c r="H21" s="75"/>
      <c r="I21" s="139">
        <v>0</v>
      </c>
      <c r="J21" s="75" t="s">
        <v>24</v>
      </c>
      <c r="K21" s="72" t="s">
        <v>808</v>
      </c>
      <c r="L21" s="72" t="s">
        <v>809</v>
      </c>
      <c r="M21" s="52"/>
      <c r="N21" s="100" t="s">
        <v>49</v>
      </c>
    </row>
    <row r="22" spans="1:14" s="3" customFormat="1" ht="26" outlineLevel="1">
      <c r="A22" s="52"/>
      <c r="B22" s="57" t="s">
        <v>50</v>
      </c>
      <c r="C22" s="71" t="s">
        <v>218</v>
      </c>
      <c r="D22" s="74" t="s">
        <v>228</v>
      </c>
      <c r="E22" s="72" t="s">
        <v>810</v>
      </c>
      <c r="F22" s="162" t="s">
        <v>811</v>
      </c>
      <c r="G22" s="87" t="s">
        <v>223</v>
      </c>
      <c r="H22" s="162"/>
      <c r="I22" s="88">
        <v>0</v>
      </c>
      <c r="J22" s="87" t="s">
        <v>24</v>
      </c>
      <c r="K22" s="86" t="s">
        <v>812</v>
      </c>
      <c r="L22" s="86" t="s">
        <v>813</v>
      </c>
      <c r="M22" s="52"/>
      <c r="N22" s="52"/>
    </row>
    <row r="23" spans="1:14" s="3" customFormat="1" ht="26" outlineLevel="1">
      <c r="A23" s="52"/>
      <c r="B23" s="54" t="s">
        <v>51</v>
      </c>
      <c r="F23" s="75"/>
      <c r="H23" s="163"/>
      <c r="I23" s="139">
        <v>0</v>
      </c>
      <c r="J23" s="75" t="s">
        <v>24</v>
      </c>
      <c r="K23" s="72" t="s">
        <v>571</v>
      </c>
      <c r="L23" s="72" t="s">
        <v>572</v>
      </c>
      <c r="M23" s="52"/>
      <c r="N23" s="100" t="s">
        <v>49</v>
      </c>
    </row>
    <row r="24" spans="1:14" s="3" customFormat="1" outlineLevel="1">
      <c r="A24" s="52"/>
      <c r="B24" s="57" t="s">
        <v>50</v>
      </c>
      <c r="C24" s="71" t="s">
        <v>227</v>
      </c>
      <c r="D24" s="74" t="s">
        <v>221</v>
      </c>
      <c r="E24" s="72" t="s">
        <v>409</v>
      </c>
      <c r="F24" s="75">
        <v>1500</v>
      </c>
      <c r="G24" s="75" t="s">
        <v>223</v>
      </c>
      <c r="H24" s="144">
        <v>1</v>
      </c>
      <c r="I24" s="139">
        <v>0</v>
      </c>
      <c r="J24" s="75" t="s">
        <v>18</v>
      </c>
      <c r="M24" s="52"/>
      <c r="N24" s="52"/>
    </row>
    <row r="25" spans="1:14" s="3" customFormat="1" ht="38.5" outlineLevel="1">
      <c r="A25" s="52"/>
      <c r="B25" s="54" t="s">
        <v>54</v>
      </c>
      <c r="C25" s="71" t="s">
        <v>227</v>
      </c>
      <c r="D25" s="74" t="s">
        <v>125</v>
      </c>
      <c r="E25" s="86" t="s">
        <v>814</v>
      </c>
      <c r="F25" s="162"/>
      <c r="G25" s="87" t="s">
        <v>223</v>
      </c>
      <c r="H25" s="162">
        <v>1</v>
      </c>
      <c r="I25" s="88">
        <v>0</v>
      </c>
      <c r="J25" s="87" t="s">
        <v>24</v>
      </c>
      <c r="K25" s="86" t="s">
        <v>815</v>
      </c>
      <c r="L25" s="86" t="s">
        <v>816</v>
      </c>
      <c r="M25" s="52"/>
      <c r="N25" s="100" t="s">
        <v>49</v>
      </c>
    </row>
    <row r="26" spans="1:14" s="3" customFormat="1" outlineLevel="1">
      <c r="A26" s="52"/>
      <c r="B26" s="57" t="s">
        <v>50</v>
      </c>
      <c r="G26" s="75"/>
      <c r="H26" s="75"/>
      <c r="I26" s="139">
        <v>0</v>
      </c>
      <c r="J26" s="75" t="s">
        <v>18</v>
      </c>
      <c r="K26" s="72"/>
      <c r="L26" s="72"/>
      <c r="M26" s="52"/>
      <c r="N26" s="52"/>
    </row>
    <row r="27" spans="1:14" s="3" customFormat="1" ht="26" outlineLevel="1">
      <c r="A27" s="52"/>
      <c r="B27" s="54" t="s">
        <v>55</v>
      </c>
      <c r="C27" s="71" t="s">
        <v>817</v>
      </c>
      <c r="D27" s="74" t="s">
        <v>228</v>
      </c>
      <c r="E27" s="72" t="s">
        <v>818</v>
      </c>
      <c r="F27" s="75"/>
      <c r="G27" s="75"/>
      <c r="H27" s="75"/>
      <c r="I27" s="139">
        <v>0</v>
      </c>
      <c r="J27" s="75" t="s">
        <v>24</v>
      </c>
      <c r="K27" s="72"/>
      <c r="L27" s="72"/>
      <c r="M27" s="52"/>
      <c r="N27" s="52"/>
    </row>
    <row r="28" spans="1:14" s="3" customFormat="1" outlineLevel="1">
      <c r="A28" s="52"/>
      <c r="B28" s="57" t="s">
        <v>50</v>
      </c>
      <c r="C28" s="71"/>
      <c r="D28" s="74"/>
      <c r="E28" s="72"/>
      <c r="F28" s="75"/>
      <c r="G28" s="75"/>
      <c r="H28" s="75"/>
      <c r="I28" s="139">
        <v>0</v>
      </c>
      <c r="J28" s="75" t="s">
        <v>18</v>
      </c>
      <c r="K28" s="72"/>
      <c r="L28" s="72"/>
      <c r="M28" s="52"/>
      <c r="N28" s="52"/>
    </row>
    <row r="29" spans="1:14">
      <c r="A29" s="145"/>
      <c r="B29" s="55" t="s">
        <v>56</v>
      </c>
      <c r="C29" s="141"/>
      <c r="D29" s="160"/>
      <c r="E29" s="143"/>
      <c r="F29" s="142"/>
      <c r="G29" s="142"/>
      <c r="H29" s="142"/>
      <c r="I29" s="67">
        <f>SUM(I30:I46)</f>
        <v>0</v>
      </c>
      <c r="J29" s="142"/>
      <c r="K29" s="143"/>
      <c r="L29" s="143"/>
      <c r="M29" s="143"/>
      <c r="N29" s="143"/>
    </row>
    <row r="30" spans="1:14" ht="38.5" outlineLevel="1">
      <c r="A30" s="146"/>
      <c r="B30" s="54" t="s">
        <v>57</v>
      </c>
      <c r="C30" s="71" t="s">
        <v>819</v>
      </c>
      <c r="D30" s="74" t="s">
        <v>221</v>
      </c>
      <c r="E30" s="94" t="s">
        <v>182</v>
      </c>
      <c r="F30" s="75">
        <v>36</v>
      </c>
      <c r="G30" s="74" t="s">
        <v>234</v>
      </c>
      <c r="H30" s="75">
        <v>2</v>
      </c>
      <c r="I30" s="139">
        <v>0</v>
      </c>
      <c r="J30" s="75" t="s">
        <v>24</v>
      </c>
      <c r="K30" s="72" t="s">
        <v>820</v>
      </c>
      <c r="L30" s="72"/>
      <c r="M30" s="72"/>
      <c r="N30" s="100" t="s">
        <v>49</v>
      </c>
    </row>
    <row r="31" spans="1:14" ht="38.5" outlineLevel="1">
      <c r="B31" s="57" t="s">
        <v>59</v>
      </c>
      <c r="C31" s="71" t="s">
        <v>521</v>
      </c>
      <c r="D31" s="74" t="s">
        <v>221</v>
      </c>
      <c r="E31" s="72" t="s">
        <v>522</v>
      </c>
      <c r="F31" s="75" t="s">
        <v>821</v>
      </c>
      <c r="G31" s="74" t="s">
        <v>239</v>
      </c>
      <c r="H31" s="75">
        <v>2</v>
      </c>
      <c r="I31" s="139">
        <v>0</v>
      </c>
      <c r="J31" s="75" t="s">
        <v>24</v>
      </c>
      <c r="K31" s="72" t="s">
        <v>822</v>
      </c>
      <c r="L31" s="72"/>
      <c r="M31" s="72"/>
      <c r="N31" s="72"/>
    </row>
    <row r="32" spans="1:14" ht="26" outlineLevel="1">
      <c r="A32" s="56"/>
      <c r="B32" s="57" t="s">
        <v>61</v>
      </c>
      <c r="C32" s="71" t="s">
        <v>241</v>
      </c>
      <c r="D32" s="74" t="s">
        <v>221</v>
      </c>
      <c r="E32" s="72" t="s">
        <v>62</v>
      </c>
      <c r="F32" s="75" t="s">
        <v>218</v>
      </c>
      <c r="G32" s="74" t="s">
        <v>242</v>
      </c>
      <c r="H32" s="75">
        <v>2</v>
      </c>
      <c r="I32" s="139">
        <v>0</v>
      </c>
      <c r="J32" s="75" t="s">
        <v>18</v>
      </c>
      <c r="K32" s="72"/>
      <c r="L32" s="72"/>
      <c r="M32" s="72"/>
      <c r="N32" s="72"/>
    </row>
    <row r="33" spans="1:14" ht="26" outlineLevel="1">
      <c r="A33" s="56"/>
      <c r="B33" s="57" t="s">
        <v>63</v>
      </c>
      <c r="C33" s="71" t="s">
        <v>241</v>
      </c>
      <c r="D33" s="74" t="s">
        <v>221</v>
      </c>
      <c r="E33" s="72" t="s">
        <v>243</v>
      </c>
      <c r="F33" s="75" t="s">
        <v>218</v>
      </c>
      <c r="G33" s="74" t="s">
        <v>242</v>
      </c>
      <c r="H33" s="75">
        <v>2</v>
      </c>
      <c r="I33" s="139">
        <v>0</v>
      </c>
      <c r="J33" s="75" t="s">
        <v>18</v>
      </c>
      <c r="K33" s="72"/>
      <c r="L33" s="72"/>
      <c r="M33" s="72"/>
      <c r="N33" s="72"/>
    </row>
    <row r="34" spans="1:14" outlineLevel="1">
      <c r="A34" s="56"/>
      <c r="B34" s="57" t="s">
        <v>64</v>
      </c>
      <c r="C34" s="71"/>
      <c r="D34" s="74" t="s">
        <v>221</v>
      </c>
      <c r="E34" s="72" t="s">
        <v>244</v>
      </c>
      <c r="F34" s="75" t="s">
        <v>218</v>
      </c>
      <c r="G34" s="74" t="s">
        <v>242</v>
      </c>
      <c r="H34" s="75"/>
      <c r="I34" s="139"/>
      <c r="J34" s="75" t="s">
        <v>18</v>
      </c>
      <c r="K34" s="72"/>
      <c r="L34" s="72"/>
      <c r="M34" s="72"/>
      <c r="N34" s="72"/>
    </row>
    <row r="35" spans="1:14" outlineLevel="1">
      <c r="A35" s="56"/>
      <c r="B35" s="54" t="s">
        <v>65</v>
      </c>
      <c r="C35" s="71" t="s">
        <v>415</v>
      </c>
      <c r="D35" s="74" t="s">
        <v>228</v>
      </c>
      <c r="E35" s="71"/>
      <c r="F35" s="71" t="s">
        <v>218</v>
      </c>
      <c r="G35" s="74" t="s">
        <v>239</v>
      </c>
      <c r="H35" s="71"/>
      <c r="I35" s="139">
        <v>0</v>
      </c>
      <c r="J35" s="75" t="s">
        <v>24</v>
      </c>
      <c r="K35" s="72"/>
      <c r="L35" s="72"/>
      <c r="M35" s="72"/>
      <c r="N35" s="72" t="s">
        <v>69</v>
      </c>
    </row>
    <row r="36" spans="1:14" outlineLevel="1">
      <c r="A36" s="56"/>
      <c r="B36" s="57" t="s">
        <v>66</v>
      </c>
      <c r="C36" s="71" t="s">
        <v>218</v>
      </c>
      <c r="D36" s="74" t="s">
        <v>228</v>
      </c>
      <c r="E36" s="71" t="s">
        <v>218</v>
      </c>
      <c r="F36" s="71" t="s">
        <v>218</v>
      </c>
      <c r="G36" s="74"/>
      <c r="H36" s="71"/>
      <c r="I36" s="139">
        <v>0</v>
      </c>
      <c r="J36" s="75" t="s">
        <v>18</v>
      </c>
      <c r="K36" s="72"/>
      <c r="L36" s="72"/>
      <c r="M36" s="72"/>
      <c r="N36" s="72"/>
    </row>
    <row r="37" spans="1:14" outlineLevel="1">
      <c r="A37" s="56"/>
      <c r="B37" s="57" t="s">
        <v>63</v>
      </c>
      <c r="C37" s="71" t="s">
        <v>218</v>
      </c>
      <c r="D37" s="74" t="s">
        <v>228</v>
      </c>
      <c r="E37" s="71" t="s">
        <v>218</v>
      </c>
      <c r="F37" s="71" t="s">
        <v>218</v>
      </c>
      <c r="G37" s="74"/>
      <c r="H37" s="71"/>
      <c r="I37" s="139">
        <v>0</v>
      </c>
      <c r="J37" s="75" t="s">
        <v>18</v>
      </c>
      <c r="K37" s="72"/>
      <c r="L37" s="72"/>
      <c r="M37" s="72"/>
      <c r="N37" s="72"/>
    </row>
    <row r="38" spans="1:14" outlineLevel="1">
      <c r="A38" s="56"/>
      <c r="B38" s="54" t="s">
        <v>67</v>
      </c>
      <c r="C38" s="71" t="s">
        <v>586</v>
      </c>
      <c r="D38" s="74" t="s">
        <v>228</v>
      </c>
      <c r="E38" s="71" t="s">
        <v>218</v>
      </c>
      <c r="F38" s="75"/>
      <c r="G38" s="74" t="s">
        <v>239</v>
      </c>
      <c r="H38" s="75"/>
      <c r="I38" s="139">
        <v>0</v>
      </c>
      <c r="J38" s="75" t="s">
        <v>24</v>
      </c>
      <c r="K38" s="72"/>
      <c r="L38" s="72"/>
      <c r="M38" s="72"/>
      <c r="N38" s="72" t="s">
        <v>69</v>
      </c>
    </row>
    <row r="39" spans="1:14" ht="15" customHeight="1" outlineLevel="1">
      <c r="A39" s="56"/>
      <c r="B39" s="57" t="s">
        <v>66</v>
      </c>
      <c r="C39" s="71" t="s">
        <v>218</v>
      </c>
      <c r="D39" s="74" t="s">
        <v>228</v>
      </c>
      <c r="E39" s="71" t="s">
        <v>218</v>
      </c>
      <c r="F39" s="75"/>
      <c r="G39" s="74"/>
      <c r="H39" s="75"/>
      <c r="I39" s="139">
        <v>0</v>
      </c>
      <c r="J39" s="75" t="s">
        <v>18</v>
      </c>
      <c r="K39" s="72"/>
      <c r="L39" s="72"/>
      <c r="M39" s="72"/>
      <c r="N39" s="72"/>
    </row>
    <row r="40" spans="1:14" outlineLevel="1">
      <c r="A40" s="56"/>
      <c r="B40" s="57" t="s">
        <v>63</v>
      </c>
      <c r="C40" s="71" t="s">
        <v>218</v>
      </c>
      <c r="D40" s="74" t="s">
        <v>228</v>
      </c>
      <c r="E40" s="71" t="s">
        <v>218</v>
      </c>
      <c r="F40" s="75"/>
      <c r="G40" s="74"/>
      <c r="H40" s="75"/>
      <c r="I40" s="139">
        <v>0</v>
      </c>
      <c r="J40" s="75" t="s">
        <v>18</v>
      </c>
      <c r="K40" s="72"/>
      <c r="L40" s="72"/>
      <c r="M40" s="72"/>
      <c r="N40" s="72"/>
    </row>
    <row r="41" spans="1:14" outlineLevel="1">
      <c r="A41" s="56"/>
      <c r="B41" s="54" t="s">
        <v>70</v>
      </c>
      <c r="C41" s="71" t="s">
        <v>823</v>
      </c>
      <c r="D41" s="74" t="s">
        <v>228</v>
      </c>
      <c r="E41" s="71" t="s">
        <v>218</v>
      </c>
      <c r="F41" s="75"/>
      <c r="G41" s="74" t="s">
        <v>239</v>
      </c>
      <c r="H41" s="75"/>
      <c r="I41" s="139">
        <v>0</v>
      </c>
      <c r="J41" s="75" t="s">
        <v>24</v>
      </c>
      <c r="K41" s="72"/>
      <c r="L41" s="72"/>
      <c r="M41" s="72"/>
      <c r="N41" s="72" t="s">
        <v>69</v>
      </c>
    </row>
    <row r="42" spans="1:14" outlineLevel="1">
      <c r="A42" s="56"/>
      <c r="B42" s="57" t="s">
        <v>73</v>
      </c>
      <c r="C42" s="71" t="s">
        <v>218</v>
      </c>
      <c r="D42" s="74" t="s">
        <v>228</v>
      </c>
      <c r="E42" s="72" t="s">
        <v>218</v>
      </c>
      <c r="F42" s="75"/>
      <c r="G42" s="74"/>
      <c r="H42" s="75"/>
      <c r="I42" s="139">
        <v>0</v>
      </c>
      <c r="J42" s="75" t="s">
        <v>18</v>
      </c>
      <c r="K42" s="72"/>
      <c r="L42" s="72"/>
      <c r="M42" s="72"/>
      <c r="N42" s="72"/>
    </row>
    <row r="43" spans="1:14" outlineLevel="1">
      <c r="A43" s="56"/>
      <c r="B43" s="57" t="s">
        <v>63</v>
      </c>
      <c r="C43" s="71" t="s">
        <v>218</v>
      </c>
      <c r="D43" s="74" t="s">
        <v>228</v>
      </c>
      <c r="E43" s="72" t="s">
        <v>218</v>
      </c>
      <c r="F43" s="75"/>
      <c r="G43" s="74"/>
      <c r="H43" s="75"/>
      <c r="I43" s="139">
        <v>0</v>
      </c>
      <c r="J43" s="75" t="s">
        <v>18</v>
      </c>
      <c r="K43" s="72"/>
      <c r="L43" s="72"/>
      <c r="M43" s="72"/>
      <c r="N43" s="72"/>
    </row>
    <row r="44" spans="1:14" ht="88.5" outlineLevel="1">
      <c r="A44" s="56"/>
      <c r="B44" s="54" t="s">
        <v>74</v>
      </c>
      <c r="C44" s="71" t="s">
        <v>420</v>
      </c>
      <c r="D44" s="74" t="s">
        <v>221</v>
      </c>
      <c r="E44" s="72" t="s">
        <v>199</v>
      </c>
      <c r="F44" s="75">
        <v>36</v>
      </c>
      <c r="G44" s="74" t="s">
        <v>234</v>
      </c>
      <c r="H44" s="75">
        <v>2</v>
      </c>
      <c r="I44" s="139">
        <v>0</v>
      </c>
      <c r="J44" s="75" t="s">
        <v>24</v>
      </c>
      <c r="K44" s="72" t="s">
        <v>824</v>
      </c>
      <c r="L44" s="72">
        <v>21</v>
      </c>
      <c r="M44" s="72" t="s">
        <v>311</v>
      </c>
      <c r="N44" s="72"/>
    </row>
    <row r="45" spans="1:14" ht="15" customHeight="1" outlineLevel="1">
      <c r="A45" s="56"/>
      <c r="B45" s="147" t="s">
        <v>76</v>
      </c>
      <c r="C45" s="71" t="s">
        <v>370</v>
      </c>
      <c r="D45" s="74" t="s">
        <v>228</v>
      </c>
      <c r="E45" s="72" t="s">
        <v>218</v>
      </c>
      <c r="F45" s="75"/>
      <c r="G45" s="74"/>
      <c r="H45" s="75"/>
      <c r="I45" s="139">
        <v>0</v>
      </c>
      <c r="J45" s="75" t="s">
        <v>18</v>
      </c>
      <c r="K45" s="72"/>
      <c r="L45" s="72"/>
      <c r="M45" s="72"/>
      <c r="N45" s="72"/>
    </row>
    <row r="46" spans="1:14" outlineLevel="1">
      <c r="A46" s="56"/>
      <c r="B46" s="57" t="s">
        <v>63</v>
      </c>
      <c r="C46" s="71"/>
      <c r="D46" s="74" t="s">
        <v>221</v>
      </c>
      <c r="E46" s="72" t="s">
        <v>253</v>
      </c>
      <c r="F46" s="75"/>
      <c r="G46" s="74"/>
      <c r="H46" s="75"/>
      <c r="I46" s="139">
        <v>0</v>
      </c>
      <c r="J46" s="75" t="s">
        <v>18</v>
      </c>
      <c r="K46" s="72"/>
      <c r="L46" s="72"/>
      <c r="M46" s="72"/>
      <c r="N46" s="72"/>
    </row>
    <row r="47" spans="1:14">
      <c r="A47" s="56"/>
      <c r="B47" s="55" t="s">
        <v>77</v>
      </c>
      <c r="C47" s="141"/>
      <c r="D47" s="160"/>
      <c r="E47" s="143"/>
      <c r="F47" s="142"/>
      <c r="G47" s="142"/>
      <c r="H47" s="142"/>
      <c r="I47" s="67">
        <f>SUM(I48:I68)</f>
        <v>0</v>
      </c>
      <c r="J47" s="142"/>
      <c r="K47" s="143"/>
      <c r="L47" s="143"/>
      <c r="M47" s="143"/>
      <c r="N47" s="143"/>
    </row>
    <row r="48" spans="1:14" ht="57.75" customHeight="1" outlineLevel="1">
      <c r="A48" s="56"/>
      <c r="B48" s="54" t="s">
        <v>78</v>
      </c>
      <c r="C48" s="71" t="s">
        <v>374</v>
      </c>
      <c r="D48" s="74" t="s">
        <v>221</v>
      </c>
      <c r="E48" s="72" t="s">
        <v>202</v>
      </c>
      <c r="F48" s="75"/>
      <c r="G48" s="75" t="s">
        <v>242</v>
      </c>
      <c r="H48" s="75">
        <v>1</v>
      </c>
      <c r="I48" s="139">
        <v>0</v>
      </c>
      <c r="J48" s="75" t="s">
        <v>24</v>
      </c>
      <c r="K48" s="148" t="s">
        <v>428</v>
      </c>
      <c r="L48" s="76" t="s">
        <v>825</v>
      </c>
      <c r="M48" s="72"/>
      <c r="N48" s="72" t="s">
        <v>82</v>
      </c>
    </row>
    <row r="49" spans="1:14" ht="26" outlineLevel="1">
      <c r="A49" s="56"/>
      <c r="B49" s="57" t="s">
        <v>59</v>
      </c>
      <c r="C49" s="71" t="s">
        <v>227</v>
      </c>
      <c r="D49" s="74" t="s">
        <v>221</v>
      </c>
      <c r="E49" s="72" t="s">
        <v>257</v>
      </c>
      <c r="F49" s="75" t="s">
        <v>826</v>
      </c>
      <c r="G49" s="75" t="s">
        <v>239</v>
      </c>
      <c r="H49">
        <v>1</v>
      </c>
      <c r="I49" s="139">
        <v>0</v>
      </c>
      <c r="J49" s="75" t="s">
        <v>24</v>
      </c>
      <c r="K49" s="148" t="s">
        <v>88</v>
      </c>
      <c r="L49" s="76" t="s">
        <v>827</v>
      </c>
      <c r="M49" s="72"/>
      <c r="N49" s="72"/>
    </row>
    <row r="50" spans="1:14" outlineLevel="1">
      <c r="A50" s="56"/>
      <c r="B50" s="57" t="s">
        <v>61</v>
      </c>
      <c r="C50" s="71" t="s">
        <v>260</v>
      </c>
      <c r="D50" s="74" t="s">
        <v>221</v>
      </c>
      <c r="E50" s="72"/>
      <c r="F50" s="75"/>
      <c r="G50" s="75"/>
      <c r="H50" s="75"/>
      <c r="I50" s="139">
        <v>0</v>
      </c>
      <c r="J50" s="75" t="s">
        <v>18</v>
      </c>
      <c r="K50" s="58"/>
      <c r="L50" s="148" t="s">
        <v>62</v>
      </c>
      <c r="M50" s="72"/>
      <c r="N50" s="72"/>
    </row>
    <row r="51" spans="1:14" outlineLevel="1">
      <c r="A51" s="56"/>
      <c r="B51" s="57" t="s">
        <v>63</v>
      </c>
      <c r="C51" s="71"/>
      <c r="D51" s="74" t="s">
        <v>221</v>
      </c>
      <c r="E51" s="72"/>
      <c r="F51" s="75"/>
      <c r="G51" s="75"/>
      <c r="H51" s="75"/>
      <c r="I51" s="139">
        <v>0</v>
      </c>
      <c r="J51" s="75" t="s">
        <v>18</v>
      </c>
      <c r="K51" s="148"/>
      <c r="L51" s="76"/>
      <c r="M51" s="72"/>
      <c r="N51" s="72"/>
    </row>
    <row r="52" spans="1:14" outlineLevel="1">
      <c r="A52" s="56"/>
      <c r="B52" s="57" t="s">
        <v>84</v>
      </c>
      <c r="C52" s="71"/>
      <c r="D52" s="74"/>
      <c r="E52" s="72"/>
      <c r="F52" s="75"/>
      <c r="G52" s="75"/>
      <c r="H52" s="75"/>
      <c r="I52" s="139">
        <v>0</v>
      </c>
      <c r="J52" s="75" t="s">
        <v>18</v>
      </c>
      <c r="K52" s="148"/>
      <c r="L52" s="76"/>
      <c r="M52" s="72"/>
      <c r="N52" s="72"/>
    </row>
    <row r="53" spans="1:14" outlineLevel="1">
      <c r="A53" s="56"/>
      <c r="B53" s="57" t="s">
        <v>64</v>
      </c>
      <c r="C53" s="71"/>
      <c r="D53" s="74" t="s">
        <v>221</v>
      </c>
      <c r="E53" s="72"/>
      <c r="F53" s="75"/>
      <c r="G53" s="75"/>
      <c r="H53" s="75"/>
      <c r="I53" s="139"/>
      <c r="J53" s="75" t="s">
        <v>18</v>
      </c>
      <c r="K53" s="148"/>
      <c r="L53" s="76"/>
      <c r="M53" s="72"/>
      <c r="N53" s="72"/>
    </row>
    <row r="54" spans="1:14" ht="57.75" customHeight="1" outlineLevel="1">
      <c r="A54" s="56"/>
      <c r="B54" s="54" t="s">
        <v>85</v>
      </c>
      <c r="C54" s="71" t="s">
        <v>374</v>
      </c>
      <c r="D54" s="74" t="s">
        <v>221</v>
      </c>
      <c r="E54" s="72" t="s">
        <v>202</v>
      </c>
      <c r="F54" s="75"/>
      <c r="G54" s="75" t="s">
        <v>242</v>
      </c>
      <c r="H54" s="75">
        <v>1</v>
      </c>
      <c r="I54" s="139">
        <v>0</v>
      </c>
      <c r="J54" s="75" t="s">
        <v>24</v>
      </c>
      <c r="K54" s="148" t="s">
        <v>428</v>
      </c>
      <c r="L54" s="76" t="s">
        <v>828</v>
      </c>
      <c r="M54" s="72"/>
      <c r="N54" s="72" t="s">
        <v>82</v>
      </c>
    </row>
    <row r="55" spans="1:14" ht="26" outlineLevel="1">
      <c r="A55" s="56"/>
      <c r="B55" s="57" t="s">
        <v>59</v>
      </c>
      <c r="C55" s="71" t="s">
        <v>227</v>
      </c>
      <c r="D55" s="74" t="s">
        <v>221</v>
      </c>
      <c r="E55" s="72" t="s">
        <v>257</v>
      </c>
      <c r="F55" s="75" t="s">
        <v>317</v>
      </c>
      <c r="G55" s="75" t="s">
        <v>239</v>
      </c>
      <c r="H55">
        <v>1</v>
      </c>
      <c r="I55" s="139">
        <v>0</v>
      </c>
      <c r="J55" s="75" t="s">
        <v>24</v>
      </c>
      <c r="K55" s="148" t="s">
        <v>88</v>
      </c>
      <c r="L55" s="76" t="s">
        <v>829</v>
      </c>
      <c r="M55" s="72"/>
      <c r="N55" s="72"/>
    </row>
    <row r="56" spans="1:14" outlineLevel="1">
      <c r="A56" s="56"/>
      <c r="B56" s="57" t="s">
        <v>61</v>
      </c>
      <c r="C56" s="71" t="s">
        <v>260</v>
      </c>
      <c r="D56" s="74" t="s">
        <v>221</v>
      </c>
      <c r="E56" s="72"/>
      <c r="F56" s="75"/>
      <c r="G56" s="75"/>
      <c r="H56" s="75"/>
      <c r="I56" s="139">
        <v>0</v>
      </c>
      <c r="J56" s="75" t="s">
        <v>18</v>
      </c>
      <c r="K56" s="58"/>
      <c r="L56" s="148" t="s">
        <v>62</v>
      </c>
      <c r="M56" s="72"/>
      <c r="N56" s="72"/>
    </row>
    <row r="57" spans="1:14" outlineLevel="1">
      <c r="A57" s="56"/>
      <c r="B57" s="57" t="s">
        <v>63</v>
      </c>
      <c r="C57" s="71"/>
      <c r="D57" s="74" t="s">
        <v>221</v>
      </c>
      <c r="E57" s="72"/>
      <c r="F57" s="75"/>
      <c r="G57" s="75"/>
      <c r="H57" s="75"/>
      <c r="I57" s="139">
        <v>0</v>
      </c>
      <c r="J57" s="75" t="s">
        <v>18</v>
      </c>
      <c r="K57" s="148"/>
      <c r="L57" s="76"/>
      <c r="M57" s="72"/>
      <c r="N57" s="72"/>
    </row>
    <row r="58" spans="1:14" outlineLevel="1">
      <c r="A58" s="56"/>
      <c r="B58" s="57" t="s">
        <v>84</v>
      </c>
      <c r="C58" s="71"/>
      <c r="D58" s="74" t="s">
        <v>228</v>
      </c>
      <c r="E58" s="72"/>
      <c r="F58" s="75"/>
      <c r="G58" s="75"/>
      <c r="H58" s="75"/>
      <c r="I58" s="139">
        <v>0</v>
      </c>
      <c r="J58" s="75" t="s">
        <v>18</v>
      </c>
      <c r="K58" s="148"/>
      <c r="L58" s="76"/>
      <c r="M58" s="72"/>
      <c r="N58" s="72"/>
    </row>
    <row r="59" spans="1:14" outlineLevel="1">
      <c r="A59" s="56"/>
      <c r="B59" s="57" t="s">
        <v>64</v>
      </c>
      <c r="C59" s="71"/>
      <c r="D59" s="74" t="s">
        <v>221</v>
      </c>
      <c r="E59" s="72"/>
      <c r="F59" s="75"/>
      <c r="G59" s="75"/>
      <c r="H59" s="75"/>
      <c r="I59" s="139"/>
      <c r="J59" s="75" t="s">
        <v>18</v>
      </c>
      <c r="K59" s="148"/>
      <c r="L59" s="76"/>
      <c r="M59" s="72"/>
      <c r="N59" s="72"/>
    </row>
    <row r="60" spans="1:14" ht="26" outlineLevel="1">
      <c r="A60" s="56"/>
      <c r="B60" s="54" t="s">
        <v>89</v>
      </c>
      <c r="C60" s="71">
        <v>3</v>
      </c>
      <c r="D60" s="74" t="s">
        <v>221</v>
      </c>
      <c r="E60" s="72" t="s">
        <v>263</v>
      </c>
      <c r="F60" s="75" t="s">
        <v>242</v>
      </c>
      <c r="G60" s="75" t="s">
        <v>242</v>
      </c>
      <c r="H60" s="75">
        <v>2</v>
      </c>
      <c r="I60" s="139">
        <v>0</v>
      </c>
      <c r="J60" s="75" t="s">
        <v>24</v>
      </c>
      <c r="K60" s="72" t="s">
        <v>429</v>
      </c>
      <c r="L60" s="72" t="s">
        <v>430</v>
      </c>
      <c r="M60" s="72" t="s">
        <v>604</v>
      </c>
      <c r="N60" s="72"/>
    </row>
    <row r="61" spans="1:14" outlineLevel="1">
      <c r="A61" s="56"/>
      <c r="B61" s="57" t="s">
        <v>90</v>
      </c>
      <c r="C61" s="149"/>
      <c r="D61" s="74" t="s">
        <v>228</v>
      </c>
      <c r="E61" s="72"/>
      <c r="F61" s="75"/>
      <c r="G61" s="75"/>
      <c r="H61" s="75"/>
      <c r="I61" s="139">
        <v>0</v>
      </c>
      <c r="J61" s="75"/>
      <c r="K61" s="72"/>
      <c r="L61" s="72"/>
      <c r="M61" s="72"/>
      <c r="N61" s="72"/>
    </row>
    <row r="62" spans="1:14" outlineLevel="1">
      <c r="A62" s="56"/>
      <c r="B62" s="57" t="s">
        <v>91</v>
      </c>
      <c r="C62" s="71"/>
      <c r="D62" s="74" t="s">
        <v>221</v>
      </c>
      <c r="E62" s="72"/>
      <c r="F62" s="75"/>
      <c r="G62" s="75"/>
      <c r="H62" s="75"/>
      <c r="I62" s="139">
        <v>0</v>
      </c>
      <c r="J62" s="75" t="s">
        <v>18</v>
      </c>
      <c r="K62" s="72"/>
      <c r="L62" s="72"/>
      <c r="M62" s="72"/>
      <c r="N62" s="72"/>
    </row>
    <row r="63" spans="1:14" outlineLevel="1">
      <c r="A63" s="56"/>
      <c r="B63" s="54" t="s">
        <v>92</v>
      </c>
      <c r="C63" s="71">
        <v>1.2</v>
      </c>
      <c r="D63" s="74" t="s">
        <v>228</v>
      </c>
      <c r="E63" s="72"/>
      <c r="F63" s="75" t="s">
        <v>242</v>
      </c>
      <c r="G63" s="75" t="s">
        <v>242</v>
      </c>
      <c r="H63" s="75"/>
      <c r="I63" s="139">
        <v>0</v>
      </c>
      <c r="J63" s="75" t="s">
        <v>24</v>
      </c>
      <c r="K63" s="58"/>
      <c r="L63" s="146"/>
      <c r="M63" s="72"/>
      <c r="N63" s="72"/>
    </row>
    <row r="64" spans="1:14" outlineLevel="1">
      <c r="A64" s="56"/>
      <c r="B64" s="57" t="s">
        <v>91</v>
      </c>
      <c r="C64" s="71"/>
      <c r="D64" s="74"/>
      <c r="E64" s="72"/>
      <c r="F64" s="75"/>
      <c r="G64" s="75"/>
      <c r="H64" s="75"/>
      <c r="I64" s="139">
        <v>0</v>
      </c>
      <c r="J64" s="75" t="s">
        <v>18</v>
      </c>
      <c r="K64" s="146"/>
      <c r="L64" s="72"/>
      <c r="M64" s="72"/>
      <c r="N64" s="72"/>
    </row>
    <row r="65" spans="1:14" outlineLevel="1">
      <c r="A65" s="56"/>
      <c r="B65" s="54" t="s">
        <v>93</v>
      </c>
      <c r="C65" s="71">
        <v>1.5</v>
      </c>
      <c r="D65" s="74" t="s">
        <v>228</v>
      </c>
      <c r="E65" s="72"/>
      <c r="F65" s="75" t="s">
        <v>242</v>
      </c>
      <c r="G65" s="75" t="s">
        <v>242</v>
      </c>
      <c r="H65" s="75"/>
      <c r="I65" s="139">
        <v>0</v>
      </c>
      <c r="J65" s="75" t="s">
        <v>24</v>
      </c>
      <c r="K65" s="72"/>
      <c r="L65" s="72"/>
      <c r="M65" s="72"/>
      <c r="N65" s="72"/>
    </row>
    <row r="66" spans="1:14" outlineLevel="1">
      <c r="A66" s="56"/>
      <c r="B66" s="57" t="s">
        <v>91</v>
      </c>
      <c r="C66" s="71"/>
      <c r="D66" s="74"/>
      <c r="E66" s="72"/>
      <c r="F66" s="75"/>
      <c r="G66" s="75"/>
      <c r="H66" s="75"/>
      <c r="I66" s="139">
        <v>0</v>
      </c>
      <c r="J66" s="75" t="s">
        <v>18</v>
      </c>
      <c r="K66" s="72"/>
      <c r="L66" s="72"/>
      <c r="M66" s="72"/>
      <c r="N66" s="72"/>
    </row>
    <row r="67" spans="1:14" outlineLevel="1">
      <c r="A67" s="56"/>
      <c r="B67" s="54" t="s">
        <v>94</v>
      </c>
      <c r="C67" s="71">
        <v>1.28</v>
      </c>
      <c r="D67" s="74" t="s">
        <v>228</v>
      </c>
      <c r="E67" s="72"/>
      <c r="F67" s="75"/>
      <c r="G67" s="75" t="s">
        <v>234</v>
      </c>
      <c r="H67" s="75"/>
      <c r="I67" s="139">
        <v>0</v>
      </c>
      <c r="J67" s="75" t="s">
        <v>24</v>
      </c>
      <c r="K67" s="72"/>
      <c r="L67" s="72"/>
      <c r="M67" s="72"/>
      <c r="N67" s="72"/>
    </row>
    <row r="68" spans="1:14" outlineLevel="1">
      <c r="A68" s="56"/>
      <c r="B68" s="57" t="s">
        <v>91</v>
      </c>
      <c r="C68" s="71"/>
      <c r="D68" s="74"/>
      <c r="E68" s="72"/>
      <c r="F68" s="75"/>
      <c r="G68" s="75"/>
      <c r="H68" s="75"/>
      <c r="I68" s="139">
        <v>0</v>
      </c>
      <c r="J68" s="75" t="s">
        <v>18</v>
      </c>
      <c r="K68" s="72"/>
      <c r="L68" s="72"/>
      <c r="M68" s="72"/>
      <c r="N68" s="72"/>
    </row>
    <row r="69" spans="1:14">
      <c r="A69" s="56"/>
      <c r="B69" s="55" t="s">
        <v>95</v>
      </c>
      <c r="C69" s="141"/>
      <c r="D69" s="160"/>
      <c r="E69" s="143"/>
      <c r="F69" s="142"/>
      <c r="G69" s="142"/>
      <c r="H69" s="142"/>
      <c r="I69" s="67">
        <f>SUM(I70:I90)</f>
        <v>0</v>
      </c>
      <c r="J69" s="142"/>
      <c r="K69" s="143"/>
      <c r="L69" s="143"/>
      <c r="M69" s="143"/>
      <c r="N69" s="143"/>
    </row>
    <row r="70" spans="1:14" ht="65.25" customHeight="1" outlineLevel="1">
      <c r="A70" s="56"/>
      <c r="B70" s="54" t="s">
        <v>96</v>
      </c>
      <c r="C70" s="71" t="s">
        <v>433</v>
      </c>
      <c r="D70" s="74" t="s">
        <v>221</v>
      </c>
      <c r="E70" s="72" t="s">
        <v>321</v>
      </c>
      <c r="F70" s="75"/>
      <c r="G70" s="75" t="s">
        <v>234</v>
      </c>
      <c r="H70" s="75">
        <v>1</v>
      </c>
      <c r="I70" s="139">
        <v>0</v>
      </c>
      <c r="J70" s="75" t="s">
        <v>24</v>
      </c>
      <c r="K70" s="77" t="s">
        <v>830</v>
      </c>
      <c r="L70" s="72" t="s">
        <v>831</v>
      </c>
      <c r="M70" s="72"/>
      <c r="N70" s="72" t="s">
        <v>323</v>
      </c>
    </row>
    <row r="71" spans="1:14" outlineLevel="1">
      <c r="A71" s="56"/>
      <c r="B71" s="57" t="s">
        <v>101</v>
      </c>
      <c r="C71" s="71"/>
      <c r="D71" s="74"/>
      <c r="E71" s="72"/>
      <c r="F71" s="75"/>
      <c r="G71" s="75"/>
      <c r="H71" s="75"/>
      <c r="I71" s="139">
        <v>0</v>
      </c>
      <c r="J71" s="75" t="s">
        <v>18</v>
      </c>
      <c r="K71" s="72"/>
      <c r="L71" s="72"/>
      <c r="M71" s="72"/>
      <c r="N71" s="72"/>
    </row>
    <row r="72" spans="1:14" outlineLevel="1">
      <c r="A72" s="56"/>
      <c r="B72" s="57" t="s">
        <v>102</v>
      </c>
      <c r="C72" s="71"/>
      <c r="D72" s="74"/>
      <c r="E72" s="72" t="s">
        <v>380</v>
      </c>
      <c r="F72" s="75" t="s">
        <v>242</v>
      </c>
      <c r="G72" s="75"/>
      <c r="H72" s="75"/>
      <c r="I72" s="139">
        <v>0</v>
      </c>
      <c r="J72" s="75" t="s">
        <v>18</v>
      </c>
      <c r="K72" s="72"/>
      <c r="L72" s="72"/>
      <c r="M72" s="72"/>
      <c r="N72" s="72"/>
    </row>
    <row r="73" spans="1:14" outlineLevel="1">
      <c r="A73" s="56"/>
      <c r="B73" s="57" t="s">
        <v>63</v>
      </c>
      <c r="C73" s="71"/>
      <c r="D73" s="74"/>
      <c r="E73" s="72" t="s">
        <v>272</v>
      </c>
      <c r="F73" s="75"/>
      <c r="G73" s="75"/>
      <c r="H73" s="75"/>
      <c r="I73" s="139">
        <v>0</v>
      </c>
      <c r="J73" s="75" t="s">
        <v>18</v>
      </c>
      <c r="K73" s="72"/>
      <c r="L73" s="72"/>
      <c r="M73" s="72"/>
      <c r="N73" s="72"/>
    </row>
    <row r="74" spans="1:14" ht="126" outlineLevel="1">
      <c r="A74" s="56"/>
      <c r="B74" s="54" t="s">
        <v>103</v>
      </c>
      <c r="C74" s="71" t="s">
        <v>433</v>
      </c>
      <c r="D74" s="74" t="s">
        <v>221</v>
      </c>
      <c r="E74" s="72" t="s">
        <v>832</v>
      </c>
      <c r="F74" s="75"/>
      <c r="G74" s="75"/>
      <c r="H74" s="75">
        <v>1</v>
      </c>
      <c r="I74" s="139">
        <v>0</v>
      </c>
      <c r="J74" s="75" t="s">
        <v>24</v>
      </c>
      <c r="K74" s="89" t="s">
        <v>833</v>
      </c>
      <c r="L74" s="72" t="s">
        <v>834</v>
      </c>
      <c r="M74" s="72"/>
      <c r="N74" s="72"/>
    </row>
    <row r="75" spans="1:14" outlineLevel="1">
      <c r="A75" s="56"/>
      <c r="B75" s="57" t="s">
        <v>106</v>
      </c>
      <c r="C75" s="71"/>
      <c r="D75" s="74" t="s">
        <v>221</v>
      </c>
      <c r="E75" s="72" t="s">
        <v>218</v>
      </c>
      <c r="F75" s="75"/>
      <c r="G75" s="75"/>
      <c r="H75" s="75"/>
      <c r="I75" s="139">
        <v>0</v>
      </c>
      <c r="J75" s="75" t="s">
        <v>18</v>
      </c>
      <c r="K75" s="72"/>
      <c r="L75" s="72"/>
      <c r="M75" s="72"/>
      <c r="N75" s="72"/>
    </row>
    <row r="76" spans="1:14" outlineLevel="1">
      <c r="A76" s="56"/>
      <c r="B76" s="57" t="s">
        <v>102</v>
      </c>
      <c r="C76" s="71"/>
      <c r="D76" s="74" t="s">
        <v>221</v>
      </c>
      <c r="E76" s="72" t="s">
        <v>218</v>
      </c>
      <c r="F76" s="75"/>
      <c r="G76" s="75"/>
      <c r="H76" s="75"/>
      <c r="I76" s="139">
        <v>0</v>
      </c>
      <c r="J76" s="75" t="s">
        <v>18</v>
      </c>
      <c r="K76" s="72"/>
      <c r="L76" s="72"/>
      <c r="M76" s="72"/>
      <c r="N76" s="72"/>
    </row>
    <row r="77" spans="1:14" outlineLevel="1">
      <c r="A77" s="56"/>
      <c r="B77" s="57" t="s">
        <v>63</v>
      </c>
      <c r="C77" s="71"/>
      <c r="D77" s="74"/>
      <c r="E77" s="72" t="s">
        <v>218</v>
      </c>
      <c r="F77" s="75"/>
      <c r="G77" s="75"/>
      <c r="H77" s="75"/>
      <c r="I77" s="139">
        <v>0</v>
      </c>
      <c r="J77" s="75" t="s">
        <v>18</v>
      </c>
      <c r="K77" s="72"/>
      <c r="L77" s="72"/>
      <c r="M77" s="72"/>
      <c r="N77" s="72"/>
    </row>
    <row r="78" spans="1:14" ht="38.5" outlineLevel="1">
      <c r="A78" s="56"/>
      <c r="B78" s="54" t="s">
        <v>434</v>
      </c>
      <c r="C78" s="71" t="s">
        <v>326</v>
      </c>
      <c r="D78" s="74" t="s">
        <v>221</v>
      </c>
      <c r="E78" s="72" t="s">
        <v>835</v>
      </c>
      <c r="F78" s="75"/>
      <c r="G78" s="75" t="s">
        <v>275</v>
      </c>
      <c r="H78" s="75" t="s">
        <v>125</v>
      </c>
      <c r="I78" s="139">
        <v>0</v>
      </c>
      <c r="J78" s="75" t="s">
        <v>24</v>
      </c>
      <c r="K78" s="72" t="s">
        <v>836</v>
      </c>
      <c r="L78" s="72" t="s">
        <v>437</v>
      </c>
      <c r="M78" s="72"/>
      <c r="N78" s="72" t="s">
        <v>49</v>
      </c>
    </row>
    <row r="79" spans="1:14" outlineLevel="1">
      <c r="A79" s="56"/>
      <c r="B79" s="57" t="s">
        <v>26</v>
      </c>
      <c r="C79" s="71"/>
      <c r="D79" s="74" t="s">
        <v>221</v>
      </c>
      <c r="E79" s="72"/>
      <c r="F79" s="75"/>
      <c r="G79" s="75"/>
      <c r="H79" s="75"/>
      <c r="I79" s="139">
        <v>0</v>
      </c>
      <c r="J79" s="75" t="s">
        <v>18</v>
      </c>
      <c r="K79" s="72"/>
      <c r="L79" s="72"/>
      <c r="M79" s="72"/>
      <c r="N79" s="72"/>
    </row>
    <row r="80" spans="1:14" outlineLevel="1">
      <c r="A80" s="56"/>
      <c r="B80" s="57" t="s">
        <v>63</v>
      </c>
      <c r="C80" s="71"/>
      <c r="D80" s="74" t="s">
        <v>221</v>
      </c>
      <c r="E80" s="72"/>
      <c r="F80" s="75"/>
      <c r="G80" s="75"/>
      <c r="H80" s="75"/>
      <c r="I80" s="139">
        <v>0</v>
      </c>
      <c r="J80" s="75" t="s">
        <v>18</v>
      </c>
      <c r="K80" s="72"/>
      <c r="L80" s="72"/>
      <c r="M80" s="72"/>
      <c r="N80" s="72"/>
    </row>
    <row r="81" spans="1:14" outlineLevel="1">
      <c r="A81" s="56"/>
      <c r="B81" s="54" t="s">
        <v>109</v>
      </c>
      <c r="C81" s="71" t="s">
        <v>218</v>
      </c>
      <c r="D81" s="74" t="s">
        <v>221</v>
      </c>
      <c r="E81" s="72" t="s">
        <v>329</v>
      </c>
      <c r="F81" s="75"/>
      <c r="G81" s="75" t="s">
        <v>276</v>
      </c>
      <c r="H81" s="75"/>
      <c r="I81" s="139">
        <v>0</v>
      </c>
      <c r="J81" s="75" t="s">
        <v>24</v>
      </c>
      <c r="K81" s="72" t="s">
        <v>110</v>
      </c>
      <c r="L81" s="72" t="s">
        <v>613</v>
      </c>
      <c r="M81" s="72"/>
      <c r="N81" s="72"/>
    </row>
    <row r="82" spans="1:14" outlineLevel="1">
      <c r="A82" s="56"/>
      <c r="B82" s="57" t="s">
        <v>26</v>
      </c>
      <c r="C82" s="71" t="s">
        <v>218</v>
      </c>
      <c r="D82" s="74"/>
      <c r="E82" s="72"/>
      <c r="F82" s="75"/>
      <c r="G82" s="75"/>
      <c r="H82" s="75"/>
      <c r="I82" s="139">
        <v>0</v>
      </c>
      <c r="J82" s="75" t="s">
        <v>18</v>
      </c>
      <c r="K82" s="72"/>
      <c r="L82" s="72"/>
      <c r="M82" s="72"/>
      <c r="N82" s="72"/>
    </row>
    <row r="83" spans="1:14" outlineLevel="1">
      <c r="A83" s="56"/>
      <c r="B83" s="57" t="s">
        <v>63</v>
      </c>
      <c r="C83" s="71" t="s">
        <v>218</v>
      </c>
      <c r="D83" s="74"/>
      <c r="E83" s="72"/>
      <c r="F83" s="75"/>
      <c r="G83" s="75"/>
      <c r="H83" s="75"/>
      <c r="I83" s="139">
        <v>0</v>
      </c>
      <c r="J83" s="75" t="s">
        <v>18</v>
      </c>
      <c r="K83" s="72"/>
      <c r="L83" s="72"/>
      <c r="M83" s="72"/>
      <c r="N83" s="72"/>
    </row>
    <row r="84" spans="1:14" ht="51" outlineLevel="1">
      <c r="A84" s="56"/>
      <c r="B84" s="54" t="s">
        <v>111</v>
      </c>
      <c r="C84" s="71" t="s">
        <v>385</v>
      </c>
      <c r="D84" s="74" t="s">
        <v>221</v>
      </c>
      <c r="E84" s="72" t="s">
        <v>277</v>
      </c>
      <c r="F84" s="75"/>
      <c r="G84" s="75" t="s">
        <v>234</v>
      </c>
      <c r="H84" s="75">
        <v>2</v>
      </c>
      <c r="I84" s="139">
        <v>0</v>
      </c>
      <c r="J84" s="75" t="s">
        <v>24</v>
      </c>
      <c r="K84" s="72" t="s">
        <v>112</v>
      </c>
      <c r="L84" s="72"/>
      <c r="M84" s="72"/>
      <c r="N84" s="72"/>
    </row>
    <row r="85" spans="1:14" outlineLevel="1">
      <c r="A85" s="56"/>
      <c r="B85" s="57" t="s">
        <v>113</v>
      </c>
      <c r="C85" s="71"/>
      <c r="D85" s="74"/>
      <c r="E85" s="72"/>
      <c r="F85" s="75"/>
      <c r="G85" s="75"/>
      <c r="H85" s="75"/>
      <c r="I85" s="139">
        <v>0</v>
      </c>
      <c r="J85" s="75" t="s">
        <v>18</v>
      </c>
      <c r="K85" s="72"/>
      <c r="L85" s="72"/>
      <c r="M85" s="72"/>
      <c r="N85" s="72"/>
    </row>
    <row r="86" spans="1:14" outlineLevel="1">
      <c r="A86" s="56"/>
      <c r="B86" s="57" t="s">
        <v>114</v>
      </c>
      <c r="C86" s="71"/>
      <c r="D86" s="74"/>
      <c r="E86" s="72" t="s">
        <v>542</v>
      </c>
      <c r="F86" s="75"/>
      <c r="G86" s="75"/>
      <c r="H86" s="75"/>
      <c r="I86" s="139">
        <v>0</v>
      </c>
      <c r="J86" s="75" t="s">
        <v>18</v>
      </c>
      <c r="K86" s="72"/>
      <c r="L86" s="72"/>
      <c r="M86" s="72"/>
      <c r="N86" s="72"/>
    </row>
    <row r="87" spans="1:14" outlineLevel="1">
      <c r="A87" s="56"/>
      <c r="B87" s="57" t="s">
        <v>115</v>
      </c>
      <c r="C87" s="71"/>
      <c r="D87" s="74" t="s">
        <v>125</v>
      </c>
      <c r="E87" s="72"/>
      <c r="F87" s="75"/>
      <c r="G87" s="75"/>
      <c r="H87" s="75"/>
      <c r="I87" s="139">
        <v>0</v>
      </c>
      <c r="J87" s="75" t="s">
        <v>18</v>
      </c>
      <c r="K87" s="72"/>
      <c r="L87" s="72"/>
      <c r="M87" s="72"/>
      <c r="N87" s="72"/>
    </row>
    <row r="88" spans="1:14" ht="51" outlineLevel="1">
      <c r="A88" s="56"/>
      <c r="B88" s="54" t="s">
        <v>116</v>
      </c>
      <c r="C88" s="71" t="s">
        <v>440</v>
      </c>
      <c r="D88" s="74" t="s">
        <v>221</v>
      </c>
      <c r="E88" s="72" t="s">
        <v>837</v>
      </c>
      <c r="F88" s="75" t="s">
        <v>838</v>
      </c>
      <c r="G88" s="75" t="s">
        <v>234</v>
      </c>
      <c r="H88" s="75">
        <v>2</v>
      </c>
      <c r="I88" s="139">
        <v>0</v>
      </c>
      <c r="J88" s="75" t="s">
        <v>24</v>
      </c>
      <c r="K88" s="146" t="s">
        <v>279</v>
      </c>
      <c r="L88" s="72" t="s">
        <v>839</v>
      </c>
      <c r="M88" s="72"/>
      <c r="N88" s="72"/>
    </row>
    <row r="89" spans="1:14" outlineLevel="1">
      <c r="A89" s="56"/>
      <c r="B89" s="57" t="s">
        <v>26</v>
      </c>
      <c r="C89" s="71"/>
      <c r="D89" s="74"/>
      <c r="E89" s="72"/>
      <c r="F89" s="75"/>
      <c r="G89" s="75"/>
      <c r="H89" s="75"/>
      <c r="I89" s="139">
        <v>0</v>
      </c>
      <c r="J89" s="75" t="s">
        <v>18</v>
      </c>
      <c r="K89" s="146"/>
      <c r="L89" s="72"/>
      <c r="M89" s="72"/>
      <c r="N89" s="72"/>
    </row>
    <row r="90" spans="1:14" outlineLevel="1">
      <c r="A90" s="56"/>
      <c r="B90" s="57" t="s">
        <v>115</v>
      </c>
      <c r="C90" s="71"/>
      <c r="D90" s="74"/>
      <c r="E90" s="72"/>
      <c r="F90" s="75"/>
      <c r="G90" s="75"/>
      <c r="H90" s="75"/>
      <c r="I90" s="139">
        <v>0</v>
      </c>
      <c r="J90" s="75" t="s">
        <v>18</v>
      </c>
      <c r="K90" s="146"/>
      <c r="L90" s="72"/>
      <c r="M90" s="72"/>
      <c r="N90" s="72"/>
    </row>
    <row r="91" spans="1:14">
      <c r="A91" s="56"/>
      <c r="B91" s="55" t="s">
        <v>118</v>
      </c>
      <c r="C91" s="141"/>
      <c r="D91" s="160"/>
      <c r="E91" s="143"/>
      <c r="F91" s="142"/>
      <c r="G91" s="142"/>
      <c r="H91" s="142"/>
      <c r="I91" s="67">
        <f>SUM(I92:I102)</f>
        <v>0</v>
      </c>
      <c r="J91" s="142"/>
      <c r="K91" s="143"/>
      <c r="L91" s="143"/>
      <c r="M91" s="143"/>
      <c r="N91" s="143"/>
    </row>
    <row r="92" spans="1:14" ht="63.5" outlineLevel="1">
      <c r="A92" s="56"/>
      <c r="B92" s="54" t="s">
        <v>119</v>
      </c>
      <c r="C92" s="71" t="s">
        <v>840</v>
      </c>
      <c r="D92" s="74" t="s">
        <v>221</v>
      </c>
      <c r="E92" s="72" t="s">
        <v>841</v>
      </c>
      <c r="F92" s="75"/>
      <c r="G92" s="75" t="s">
        <v>275</v>
      </c>
      <c r="H92" s="75"/>
      <c r="I92" s="139">
        <v>0</v>
      </c>
      <c r="J92" s="75" t="s">
        <v>24</v>
      </c>
      <c r="K92" s="72" t="s">
        <v>842</v>
      </c>
      <c r="L92" s="72" t="s">
        <v>843</v>
      </c>
      <c r="M92" s="72"/>
      <c r="N92" s="72" t="s">
        <v>121</v>
      </c>
    </row>
    <row r="93" spans="1:14" outlineLevel="1">
      <c r="A93" s="56"/>
      <c r="B93" s="57" t="s">
        <v>26</v>
      </c>
      <c r="C93" s="71"/>
      <c r="D93" s="74"/>
      <c r="E93" s="72"/>
      <c r="F93" s="75"/>
      <c r="G93" s="75"/>
      <c r="H93" s="75"/>
      <c r="I93" s="139">
        <v>0</v>
      </c>
      <c r="J93" s="75" t="s">
        <v>18</v>
      </c>
      <c r="K93" s="72"/>
      <c r="L93" s="72"/>
      <c r="M93" s="72"/>
      <c r="N93" s="72"/>
    </row>
    <row r="94" spans="1:14" ht="38.5" outlineLevel="1">
      <c r="A94" s="56"/>
      <c r="B94" s="54" t="s">
        <v>122</v>
      </c>
      <c r="C94" s="71" t="s">
        <v>844</v>
      </c>
      <c r="D94" s="74" t="s">
        <v>221</v>
      </c>
      <c r="E94" s="72" t="s">
        <v>845</v>
      </c>
      <c r="F94" s="75"/>
      <c r="G94" s="75" t="s">
        <v>234</v>
      </c>
      <c r="H94" s="75">
        <v>2</v>
      </c>
      <c r="I94" s="140" t="s">
        <v>32</v>
      </c>
      <c r="J94" s="75" t="s">
        <v>24</v>
      </c>
      <c r="K94" s="72" t="s">
        <v>846</v>
      </c>
      <c r="L94" s="72" t="s">
        <v>847</v>
      </c>
      <c r="M94" s="72"/>
      <c r="N94" s="72" t="s">
        <v>125</v>
      </c>
    </row>
    <row r="95" spans="1:14" outlineLevel="1">
      <c r="A95" s="56"/>
      <c r="B95" s="57" t="s">
        <v>126</v>
      </c>
      <c r="C95" s="71"/>
      <c r="D95" s="74"/>
      <c r="E95" s="72"/>
      <c r="F95" s="75"/>
      <c r="G95" s="75"/>
      <c r="H95" s="75"/>
      <c r="I95" s="140"/>
      <c r="J95" s="75" t="s">
        <v>18</v>
      </c>
      <c r="K95" s="72"/>
      <c r="L95" s="72"/>
      <c r="M95" s="72"/>
      <c r="N95" s="72"/>
    </row>
    <row r="96" spans="1:14" outlineLevel="1">
      <c r="A96" s="56"/>
      <c r="B96" s="54" t="s">
        <v>127</v>
      </c>
      <c r="C96" s="71"/>
      <c r="D96" s="74" t="s">
        <v>221</v>
      </c>
      <c r="E96" s="72"/>
      <c r="F96" s="75"/>
      <c r="G96" s="75" t="s">
        <v>234</v>
      </c>
      <c r="H96" s="75">
        <v>1</v>
      </c>
      <c r="I96" s="140" t="s">
        <v>32</v>
      </c>
      <c r="J96" s="75" t="s">
        <v>24</v>
      </c>
      <c r="K96" s="72" t="s">
        <v>848</v>
      </c>
      <c r="L96" s="72" t="s">
        <v>849</v>
      </c>
      <c r="M96" s="72"/>
      <c r="N96" s="72"/>
    </row>
    <row r="97" spans="1:14" ht="88.5" outlineLevel="1">
      <c r="A97" s="56"/>
      <c r="B97" s="57" t="s">
        <v>129</v>
      </c>
      <c r="C97" s="71" t="s">
        <v>850</v>
      </c>
      <c r="D97" s="74" t="s">
        <v>221</v>
      </c>
      <c r="E97" s="72" t="s">
        <v>851</v>
      </c>
      <c r="F97" s="75"/>
      <c r="G97" s="75"/>
      <c r="H97" s="75"/>
      <c r="I97" s="140" t="s">
        <v>32</v>
      </c>
      <c r="J97" s="75" t="s">
        <v>18</v>
      </c>
      <c r="K97" s="72" t="s">
        <v>852</v>
      </c>
      <c r="L97" s="72" t="s">
        <v>853</v>
      </c>
      <c r="M97" s="72"/>
      <c r="N97" s="72"/>
    </row>
    <row r="98" spans="1:14" ht="51" outlineLevel="1">
      <c r="A98" s="56"/>
      <c r="B98" s="54" t="s">
        <v>130</v>
      </c>
      <c r="C98" s="71" t="s">
        <v>449</v>
      </c>
      <c r="D98" s="74" t="s">
        <v>221</v>
      </c>
      <c r="E98" s="72" t="s">
        <v>450</v>
      </c>
      <c r="F98" s="75" t="s">
        <v>242</v>
      </c>
      <c r="G98" s="75" t="s">
        <v>242</v>
      </c>
      <c r="H98" s="75"/>
      <c r="I98" s="139">
        <v>0</v>
      </c>
      <c r="J98" s="75" t="s">
        <v>24</v>
      </c>
      <c r="K98" s="72" t="s">
        <v>451</v>
      </c>
      <c r="L98" s="72" t="s">
        <v>452</v>
      </c>
      <c r="M98" s="72"/>
      <c r="N98" s="72"/>
    </row>
    <row r="99" spans="1:14" outlineLevel="1">
      <c r="A99" s="56"/>
      <c r="B99" s="57" t="s">
        <v>26</v>
      </c>
      <c r="C99" s="71"/>
      <c r="D99" s="74"/>
      <c r="E99" s="72"/>
      <c r="F99" s="75"/>
      <c r="G99" s="75"/>
      <c r="H99" s="75"/>
      <c r="I99" s="139">
        <v>0</v>
      </c>
      <c r="J99" s="75" t="s">
        <v>18</v>
      </c>
      <c r="K99" s="72"/>
      <c r="L99" s="72"/>
      <c r="M99" s="72"/>
      <c r="N99" s="72"/>
    </row>
    <row r="100" spans="1:14" ht="26" outlineLevel="1">
      <c r="A100" s="56"/>
      <c r="B100" s="57" t="s">
        <v>63</v>
      </c>
      <c r="C100" s="71"/>
      <c r="D100" s="74"/>
      <c r="E100" s="72" t="s">
        <v>453</v>
      </c>
      <c r="F100" s="75"/>
      <c r="G100" s="75"/>
      <c r="H100" s="75"/>
      <c r="I100" s="139">
        <v>0</v>
      </c>
      <c r="J100" s="75" t="s">
        <v>18</v>
      </c>
      <c r="K100" s="72"/>
      <c r="L100" s="72"/>
      <c r="M100" s="72"/>
      <c r="N100" s="72"/>
    </row>
    <row r="101" spans="1:14" outlineLevel="1">
      <c r="A101" s="56"/>
      <c r="B101" s="54" t="s">
        <v>131</v>
      </c>
      <c r="C101" s="71" t="s">
        <v>218</v>
      </c>
      <c r="D101" s="74"/>
      <c r="E101" s="72"/>
      <c r="F101" s="75"/>
      <c r="G101" s="75"/>
      <c r="H101" s="75"/>
      <c r="I101" s="139">
        <v>0</v>
      </c>
      <c r="J101" s="75"/>
      <c r="K101" s="72"/>
      <c r="L101" s="72"/>
      <c r="M101" s="72"/>
      <c r="N101" s="72"/>
    </row>
    <row r="102" spans="1:14" outlineLevel="1">
      <c r="A102" s="56"/>
      <c r="B102" s="57" t="s">
        <v>132</v>
      </c>
      <c r="C102" s="71" t="s">
        <v>218</v>
      </c>
      <c r="D102" s="74"/>
      <c r="E102" s="72"/>
      <c r="F102" s="75"/>
      <c r="G102" s="75"/>
      <c r="H102" s="75"/>
      <c r="I102" s="139">
        <v>0</v>
      </c>
      <c r="J102" s="75"/>
      <c r="K102" s="72"/>
      <c r="L102" s="72"/>
      <c r="M102" s="72"/>
      <c r="N102" s="72"/>
    </row>
    <row r="103" spans="1:14" outlineLevel="1">
      <c r="A103" s="56"/>
      <c r="B103" s="138" t="s">
        <v>133</v>
      </c>
      <c r="C103" s="141"/>
      <c r="D103" s="160"/>
      <c r="E103" s="143"/>
      <c r="F103" s="142"/>
      <c r="G103" s="142"/>
      <c r="H103" s="142"/>
      <c r="I103" s="67">
        <f>SUM(I104:I105)</f>
        <v>0</v>
      </c>
      <c r="J103" s="142"/>
      <c r="K103" s="143"/>
      <c r="L103" s="143"/>
      <c r="M103" s="143"/>
      <c r="N103" s="143"/>
    </row>
    <row r="104" spans="1:14" outlineLevel="1">
      <c r="A104" s="56"/>
      <c r="B104" s="54" t="s">
        <v>134</v>
      </c>
      <c r="C104" s="71" t="s">
        <v>218</v>
      </c>
      <c r="D104" s="74"/>
      <c r="E104" s="72"/>
      <c r="F104" s="75"/>
      <c r="G104" s="75"/>
      <c r="H104" s="75"/>
      <c r="I104" s="140" t="s">
        <v>32</v>
      </c>
      <c r="J104" s="75"/>
      <c r="K104" s="72" t="s">
        <v>135</v>
      </c>
      <c r="L104" s="72"/>
      <c r="M104" s="72"/>
      <c r="N104" s="72"/>
    </row>
    <row r="105" spans="1:14" outlineLevel="1">
      <c r="A105" s="56"/>
      <c r="B105" s="57" t="s">
        <v>136</v>
      </c>
      <c r="C105" s="71" t="s">
        <v>218</v>
      </c>
      <c r="D105" s="74" t="s">
        <v>228</v>
      </c>
      <c r="E105" s="146"/>
      <c r="F105" s="75"/>
      <c r="G105" s="75"/>
      <c r="H105" s="75"/>
      <c r="I105" s="140" t="s">
        <v>137</v>
      </c>
      <c r="J105" s="75"/>
      <c r="K105" s="72"/>
      <c r="L105" s="146"/>
      <c r="M105" s="72"/>
      <c r="N105" s="72"/>
    </row>
    <row r="106" spans="1:14">
      <c r="A106" s="56"/>
      <c r="B106" s="138" t="s">
        <v>139</v>
      </c>
      <c r="C106" s="141"/>
      <c r="D106" s="160"/>
      <c r="E106" s="143"/>
      <c r="F106" s="142"/>
      <c r="G106" s="142"/>
      <c r="H106" s="142"/>
      <c r="I106" s="67">
        <f>-SUM(I108)</f>
        <v>0</v>
      </c>
      <c r="J106" s="142"/>
      <c r="K106" s="143"/>
      <c r="L106" s="143"/>
      <c r="M106" s="143"/>
      <c r="N106" s="143"/>
    </row>
    <row r="107" spans="1:14" ht="26" outlineLevel="1">
      <c r="A107" s="56"/>
      <c r="B107" s="54" t="s">
        <v>140</v>
      </c>
      <c r="C107" s="71" t="s">
        <v>854</v>
      </c>
      <c r="D107" s="74" t="s">
        <v>221</v>
      </c>
      <c r="E107" s="86" t="s">
        <v>855</v>
      </c>
      <c r="F107" s="87"/>
      <c r="G107" s="87"/>
      <c r="H107" s="87"/>
      <c r="I107" s="88">
        <v>0</v>
      </c>
      <c r="J107" s="87"/>
      <c r="K107" s="90" t="s">
        <v>856</v>
      </c>
      <c r="L107" s="91" t="s">
        <v>141</v>
      </c>
      <c r="M107" s="72"/>
      <c r="N107" s="72"/>
    </row>
    <row r="108" spans="1:14" ht="26" outlineLevel="1">
      <c r="A108" s="56"/>
      <c r="B108" s="54" t="s">
        <v>140</v>
      </c>
      <c r="C108" s="71" t="s">
        <v>857</v>
      </c>
      <c r="D108" s="74" t="s">
        <v>125</v>
      </c>
      <c r="E108" s="86" t="s">
        <v>858</v>
      </c>
      <c r="F108" s="87"/>
      <c r="G108" s="87"/>
      <c r="H108" s="87"/>
      <c r="I108" s="88">
        <v>0</v>
      </c>
      <c r="J108" s="87"/>
      <c r="K108" s="90" t="s">
        <v>859</v>
      </c>
      <c r="L108" s="91" t="s">
        <v>141</v>
      </c>
      <c r="M108" s="72"/>
      <c r="N108" s="72"/>
    </row>
    <row r="109" spans="1:14" ht="15" thickBot="1">
      <c r="A109" s="1"/>
      <c r="B109" s="151"/>
      <c r="C109" s="152"/>
      <c r="D109" s="153"/>
      <c r="E109" s="154"/>
      <c r="F109" s="155"/>
      <c r="G109" s="155"/>
      <c r="H109" s="155"/>
      <c r="I109" s="155"/>
      <c r="J109" s="155"/>
      <c r="K109" s="154"/>
      <c r="L109" s="154"/>
      <c r="M109" s="154"/>
      <c r="N109" s="72"/>
    </row>
    <row r="110" spans="1:14" ht="15" thickBot="1">
      <c r="A110" s="1"/>
      <c r="B110" s="66"/>
      <c r="C110" s="152"/>
      <c r="D110" s="153"/>
      <c r="E110" s="154"/>
      <c r="F110" s="155"/>
      <c r="G110" s="4" t="s">
        <v>142</v>
      </c>
      <c r="H110" s="5"/>
      <c r="I110" s="6">
        <f>SUM(I20+I29+I47+I69+I91+I103+I106)</f>
        <v>0</v>
      </c>
      <c r="J110" s="155"/>
      <c r="K110" s="154"/>
      <c r="L110" s="154"/>
      <c r="M110" s="154"/>
      <c r="N110" s="154"/>
    </row>
    <row r="111" spans="1:14">
      <c r="A111" s="1"/>
      <c r="B111" s="66"/>
      <c r="C111" s="152"/>
      <c r="D111" s="153"/>
      <c r="E111" s="154"/>
      <c r="F111" s="155"/>
      <c r="G111" s="155"/>
      <c r="H111" s="155"/>
      <c r="I111" s="155"/>
      <c r="J111" s="155"/>
      <c r="K111" s="154"/>
      <c r="L111" s="154"/>
      <c r="M111" s="154"/>
      <c r="N111" s="154"/>
    </row>
    <row r="112" spans="1:14">
      <c r="A112" s="1"/>
      <c r="B112" s="66"/>
      <c r="C112" s="152"/>
      <c r="D112" s="153"/>
      <c r="E112" s="154"/>
      <c r="F112" s="155"/>
      <c r="G112" s="155"/>
      <c r="H112" s="155"/>
      <c r="I112" s="155"/>
      <c r="J112" s="155"/>
      <c r="K112" s="154"/>
      <c r="L112" s="154"/>
      <c r="M112" s="154"/>
      <c r="N112" s="154"/>
    </row>
    <row r="113" spans="1:14">
      <c r="A113" s="1"/>
      <c r="C113" s="152"/>
      <c r="D113" s="153"/>
      <c r="E113" s="154"/>
      <c r="F113" s="155"/>
      <c r="G113" s="155"/>
      <c r="H113" s="155"/>
      <c r="I113" s="155"/>
      <c r="J113" s="155"/>
      <c r="K113" s="154"/>
      <c r="L113" s="154"/>
      <c r="M113" s="154"/>
      <c r="N113" s="154"/>
    </row>
    <row r="114" spans="1:14">
      <c r="A114" s="1"/>
      <c r="B114" s="151"/>
      <c r="C114" s="152"/>
      <c r="D114" s="153"/>
      <c r="E114" s="154"/>
      <c r="F114" s="155"/>
      <c r="G114" s="155"/>
      <c r="H114" s="155"/>
      <c r="I114" s="155"/>
      <c r="J114" s="155"/>
      <c r="K114" s="154"/>
      <c r="L114" s="154"/>
      <c r="M114" s="154"/>
      <c r="N114" s="154"/>
    </row>
    <row r="115" spans="1:14">
      <c r="A115" s="1"/>
      <c r="B115" s="151"/>
      <c r="C115" s="152"/>
      <c r="D115" s="153"/>
      <c r="E115" s="154"/>
      <c r="F115" s="155"/>
      <c r="G115" s="155"/>
      <c r="H115" s="155"/>
      <c r="I115" s="155"/>
      <c r="J115" s="155"/>
      <c r="K115" s="154"/>
      <c r="L115" s="154"/>
      <c r="M115" s="154"/>
      <c r="N115" s="154"/>
    </row>
    <row r="116" spans="1:14">
      <c r="A116" s="1"/>
      <c r="B116" s="151"/>
      <c r="C116" s="152"/>
      <c r="D116" s="153"/>
      <c r="E116" s="154"/>
      <c r="F116" s="155"/>
      <c r="G116" s="155"/>
      <c r="H116" s="155"/>
      <c r="I116" s="155"/>
      <c r="J116" s="155"/>
      <c r="K116" s="154"/>
      <c r="L116" s="154"/>
      <c r="M116" s="154"/>
      <c r="N116" s="154"/>
    </row>
    <row r="117" spans="1:14">
      <c r="A117" s="1"/>
      <c r="B117" s="151"/>
      <c r="C117" s="152"/>
      <c r="D117" s="153"/>
      <c r="E117" s="154"/>
      <c r="F117" s="155"/>
      <c r="G117" s="155"/>
      <c r="H117" s="155"/>
      <c r="I117" s="155"/>
      <c r="J117" s="155"/>
      <c r="K117" s="154"/>
      <c r="L117" s="154"/>
      <c r="M117" s="154"/>
      <c r="N117" s="154"/>
    </row>
    <row r="118" spans="1:14">
      <c r="A118" s="1"/>
      <c r="B118" s="151"/>
      <c r="C118" s="152"/>
      <c r="D118" s="153"/>
      <c r="E118" s="154"/>
      <c r="F118" s="155"/>
      <c r="G118" s="155"/>
      <c r="H118" s="155"/>
      <c r="I118" s="155"/>
      <c r="J118" s="155"/>
      <c r="K118" s="154"/>
      <c r="L118" s="154"/>
      <c r="M118" s="154"/>
      <c r="N118" s="154"/>
    </row>
    <row r="119" spans="1:14">
      <c r="A119" s="1"/>
      <c r="B119" s="151"/>
      <c r="C119" s="152"/>
      <c r="D119" s="153"/>
      <c r="E119" s="154"/>
      <c r="F119" s="155"/>
      <c r="G119" s="155"/>
      <c r="H119" s="155"/>
      <c r="I119" s="155"/>
      <c r="J119" s="155"/>
      <c r="K119" s="154"/>
      <c r="L119" s="154"/>
      <c r="M119" s="154"/>
      <c r="N119" s="154"/>
    </row>
    <row r="120" spans="1:14">
      <c r="A120" s="1"/>
      <c r="B120" s="151"/>
      <c r="C120" s="152"/>
      <c r="D120" s="153"/>
      <c r="E120" s="154"/>
      <c r="F120" s="155"/>
      <c r="G120" s="155"/>
      <c r="H120" s="155"/>
      <c r="I120" s="155"/>
      <c r="J120" s="155"/>
      <c r="K120" s="154"/>
      <c r="L120" s="154"/>
      <c r="M120" s="154"/>
      <c r="N120" s="154"/>
    </row>
    <row r="121" spans="1:14">
      <c r="A121" s="1"/>
      <c r="B121" s="151"/>
      <c r="C121" s="152"/>
      <c r="D121" s="153"/>
      <c r="E121" s="154"/>
      <c r="F121" s="155"/>
      <c r="G121" s="155"/>
      <c r="H121" s="155"/>
      <c r="I121" s="155"/>
      <c r="J121" s="155"/>
      <c r="K121" s="154"/>
      <c r="L121" s="154"/>
      <c r="M121" s="154"/>
      <c r="N121" s="154"/>
    </row>
    <row r="122" spans="1:14">
      <c r="A122" s="1"/>
      <c r="B122" s="151"/>
      <c r="C122" s="152"/>
      <c r="D122" s="153"/>
      <c r="E122" s="154"/>
      <c r="F122" s="155"/>
      <c r="G122" s="155"/>
      <c r="H122" s="155"/>
      <c r="I122" s="155"/>
      <c r="J122" s="155"/>
      <c r="K122" s="154"/>
      <c r="L122" s="154"/>
      <c r="M122" s="154"/>
      <c r="N122" s="154"/>
    </row>
    <row r="123" spans="1:14">
      <c r="A123" s="1"/>
      <c r="B123" s="151"/>
      <c r="C123" s="152"/>
      <c r="D123" s="153"/>
      <c r="E123" s="154"/>
      <c r="F123" s="155"/>
      <c r="G123" s="155"/>
      <c r="H123" s="155"/>
      <c r="I123" s="155"/>
      <c r="J123" s="155"/>
      <c r="K123" s="154"/>
      <c r="L123" s="154"/>
      <c r="M123" s="154"/>
      <c r="N123" s="154"/>
    </row>
    <row r="124" spans="1:14">
      <c r="A124" s="1"/>
      <c r="B124" s="151"/>
      <c r="C124" s="152"/>
      <c r="D124" s="153"/>
      <c r="E124" s="154"/>
      <c r="F124" s="155"/>
      <c r="G124" s="155"/>
      <c r="H124" s="155"/>
      <c r="I124" s="155"/>
      <c r="J124" s="155"/>
      <c r="K124" s="154"/>
      <c r="L124" s="154"/>
      <c r="M124" s="154"/>
      <c r="N124" s="154"/>
    </row>
    <row r="125" spans="1:14">
      <c r="A125" s="1"/>
      <c r="B125" s="151"/>
      <c r="C125" s="152"/>
      <c r="D125" s="153"/>
      <c r="E125" s="154"/>
      <c r="F125" s="155"/>
      <c r="G125" s="155"/>
      <c r="H125" s="155"/>
      <c r="I125" s="155"/>
      <c r="J125" s="155"/>
      <c r="K125" s="154"/>
      <c r="L125" s="154"/>
      <c r="M125" s="154"/>
      <c r="N125" s="154"/>
    </row>
    <row r="126" spans="1:14">
      <c r="A126" s="1"/>
      <c r="B126" s="151"/>
      <c r="C126" s="152"/>
      <c r="D126" s="153"/>
      <c r="E126" s="154"/>
      <c r="F126" s="155"/>
      <c r="G126" s="155"/>
      <c r="H126" s="155"/>
      <c r="I126" s="155"/>
      <c r="J126" s="155"/>
      <c r="K126" s="154"/>
      <c r="L126" s="154"/>
      <c r="M126" s="154"/>
      <c r="N126" s="154"/>
    </row>
    <row r="127" spans="1:14">
      <c r="A127" s="1"/>
      <c r="B127" s="151"/>
      <c r="C127" s="152"/>
      <c r="D127" s="153"/>
      <c r="E127" s="154"/>
      <c r="F127" s="155"/>
      <c r="G127" s="155"/>
      <c r="H127" s="155"/>
      <c r="I127" s="155"/>
      <c r="J127" s="155"/>
      <c r="K127" s="154"/>
      <c r="L127" s="154"/>
      <c r="M127" s="154"/>
      <c r="N127" s="154"/>
    </row>
    <row r="128" spans="1:14">
      <c r="A128" s="1"/>
      <c r="B128" s="151"/>
      <c r="C128" s="152"/>
      <c r="D128" s="153"/>
      <c r="E128" s="154"/>
      <c r="F128" s="155"/>
      <c r="G128" s="155"/>
      <c r="H128" s="155"/>
      <c r="I128" s="155"/>
      <c r="J128" s="155"/>
      <c r="K128" s="154"/>
      <c r="L128" s="154"/>
      <c r="M128" s="154"/>
      <c r="N128" s="154"/>
    </row>
    <row r="129" spans="1:14">
      <c r="A129" s="1"/>
      <c r="B129" s="151"/>
      <c r="C129" s="152"/>
      <c r="D129" s="153"/>
      <c r="E129" s="154"/>
      <c r="F129" s="155"/>
      <c r="G129" s="155"/>
      <c r="H129" s="155"/>
      <c r="I129" s="155"/>
      <c r="J129" s="155"/>
      <c r="K129" s="154"/>
      <c r="L129" s="154"/>
      <c r="M129" s="154"/>
      <c r="N129" s="154"/>
    </row>
    <row r="130" spans="1:14">
      <c r="A130" s="1"/>
      <c r="B130" s="151"/>
      <c r="C130" s="152"/>
      <c r="D130" s="153"/>
      <c r="E130" s="154"/>
      <c r="F130" s="155"/>
      <c r="G130" s="155"/>
      <c r="H130" s="155"/>
      <c r="I130" s="155"/>
      <c r="J130" s="155"/>
      <c r="K130" s="154"/>
      <c r="L130" s="154"/>
      <c r="M130" s="154"/>
      <c r="N130" s="154"/>
    </row>
    <row r="131" spans="1:14">
      <c r="A131" s="1"/>
      <c r="B131" s="151"/>
      <c r="C131" s="152"/>
      <c r="D131" s="153"/>
      <c r="E131" s="154"/>
      <c r="F131" s="155"/>
      <c r="G131" s="155"/>
      <c r="H131" s="155"/>
      <c r="I131" s="155"/>
      <c r="J131" s="155"/>
      <c r="K131" s="154"/>
      <c r="L131" s="154"/>
      <c r="M131" s="154"/>
      <c r="N131" s="154"/>
    </row>
    <row r="132" spans="1:14">
      <c r="A132" s="1"/>
      <c r="B132" s="151"/>
      <c r="C132" s="152"/>
      <c r="D132" s="153"/>
      <c r="E132" s="154"/>
      <c r="F132" s="155"/>
      <c r="G132" s="155"/>
      <c r="H132" s="155"/>
      <c r="I132" s="155"/>
      <c r="J132" s="155"/>
      <c r="K132" s="154"/>
      <c r="L132" s="154"/>
      <c r="M132" s="154"/>
      <c r="N132" s="154"/>
    </row>
    <row r="133" spans="1:14">
      <c r="A133" s="1"/>
      <c r="B133" s="151"/>
      <c r="C133" s="152"/>
      <c r="D133" s="153"/>
      <c r="E133" s="154"/>
      <c r="F133" s="155"/>
      <c r="G133" s="155"/>
      <c r="H133" s="155"/>
      <c r="I133" s="155"/>
      <c r="J133" s="155"/>
      <c r="K133" s="154"/>
      <c r="L133" s="154"/>
      <c r="M133" s="154"/>
      <c r="N133" s="154"/>
    </row>
    <row r="134" spans="1:14">
      <c r="A134" s="1"/>
      <c r="B134" s="151"/>
      <c r="C134" s="152"/>
      <c r="D134" s="153"/>
      <c r="E134" s="154"/>
      <c r="F134" s="155"/>
      <c r="G134" s="155"/>
      <c r="H134" s="155"/>
      <c r="I134" s="155"/>
      <c r="J134" s="155"/>
      <c r="K134" s="154"/>
      <c r="L134" s="154"/>
      <c r="M134" s="154"/>
      <c r="N134" s="154"/>
    </row>
    <row r="135" spans="1:14">
      <c r="A135" s="1"/>
      <c r="B135" s="151"/>
      <c r="C135" s="152"/>
      <c r="D135" s="153"/>
      <c r="E135" s="154"/>
      <c r="F135" s="155"/>
      <c r="G135" s="155"/>
      <c r="H135" s="155"/>
      <c r="I135" s="155"/>
      <c r="J135" s="155"/>
      <c r="K135" s="154"/>
      <c r="L135" s="154"/>
      <c r="M135" s="154"/>
      <c r="N135" s="154"/>
    </row>
    <row r="136" spans="1:14">
      <c r="A136" s="1"/>
      <c r="B136" s="151"/>
      <c r="C136" s="152"/>
      <c r="D136" s="153"/>
      <c r="E136" s="154"/>
      <c r="F136" s="155"/>
      <c r="G136" s="155"/>
      <c r="H136" s="155"/>
      <c r="I136" s="155"/>
      <c r="J136" s="155"/>
      <c r="K136" s="154"/>
      <c r="L136" s="154"/>
      <c r="M136" s="154"/>
      <c r="N136" s="154"/>
    </row>
    <row r="137" spans="1:14">
      <c r="A137" s="1"/>
      <c r="B137" s="151"/>
      <c r="C137" s="152"/>
      <c r="D137" s="153"/>
      <c r="E137" s="154"/>
      <c r="F137" s="155"/>
      <c r="G137" s="155"/>
      <c r="H137" s="155"/>
      <c r="I137" s="155"/>
      <c r="J137" s="155"/>
      <c r="K137" s="154"/>
      <c r="L137" s="154"/>
      <c r="M137" s="154"/>
      <c r="N137" s="154"/>
    </row>
    <row r="138" spans="1:14">
      <c r="A138" s="1"/>
      <c r="B138" s="151"/>
      <c r="C138" s="152"/>
      <c r="D138" s="153"/>
      <c r="E138" s="154"/>
      <c r="F138" s="155"/>
      <c r="G138" s="155"/>
      <c r="H138" s="155"/>
      <c r="I138" s="155"/>
      <c r="J138" s="155"/>
      <c r="K138" s="154"/>
      <c r="L138" s="154"/>
      <c r="M138" s="154"/>
      <c r="N138" s="154"/>
    </row>
    <row r="139" spans="1:14">
      <c r="N139" s="154"/>
    </row>
  </sheetData>
  <autoFilter ref="A3:M108" xr:uid="{00000000-0009-0000-0000-000002000000}"/>
  <dataValidations count="3">
    <dataValidation type="list" allowBlank="1" showInputMessage="1" showErrorMessage="1" sqref="D7:D11 D20:D22 D24:D25 D13 D27:D108" xr:uid="{00000000-0002-0000-0200-000001000000}">
      <formula1>"Y,N,TBD"</formula1>
    </dataValidation>
    <dataValidation type="list" allowBlank="1" showInputMessage="1" showErrorMessage="1" sqref="G7:G11 G20:G22 G24:G108" xr:uid="{00000000-0002-0000-0200-000002000000}">
      <formula1>"Ft' In"", Inches, NA, LF, SQ FT"</formula1>
    </dataValidation>
    <dataValidation type="list" allowBlank="1" showInputMessage="1" showErrorMessage="1" sqref="J1:J1048576" xr:uid="{00000000-0002-0000-0200-000000000000}">
      <formula1>"Materials, Labor"</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6DAE5171-73AD-45F9-BB6A-94CD1EB14750}">
          <x14:formula1>
            <xm:f>'Upgrade Summary'!$G$30:$G$33</xm:f>
          </x14:formula1>
          <xm:sqref>E30</xm:sqref>
        </x14:dataValidation>
        <x14:dataValidation type="list" allowBlank="1" showInputMessage="1" showErrorMessage="1" xr:uid="{03D9C5FF-951E-4E7A-AE18-E31722B74049}">
          <x14:formula1>
            <xm:f>'Upgrade Summary'!$G$34:$G$35</xm:f>
          </x14:formula1>
          <xm:sqref>E35</xm:sqref>
        </x14:dataValidation>
        <x14:dataValidation type="list" allowBlank="1" showInputMessage="1" showErrorMessage="1" xr:uid="{66F9B562-7D83-4BAA-AB21-6B7DE875F1FE}">
          <x14:formula1>
            <xm:f>'Upgrade Summary'!$H$45:$K$45</xm:f>
          </x14:formula1>
          <xm:sqref>E44</xm:sqref>
        </x14:dataValidation>
      </x14:dataValidations>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A975E-239B-4902-8195-DFABE098D3C9}">
  <sheetPr>
    <outlinePr summaryBelow="0"/>
    <pageSetUpPr fitToPage="1"/>
  </sheetPr>
  <dimension ref="A1:N140"/>
  <sheetViews>
    <sheetView tabSelected="1" topLeftCell="A81" workbookViewId="0">
      <selection activeCell="E97" sqref="E97"/>
    </sheetView>
  </sheetViews>
  <sheetFormatPr defaultColWidth="9.1796875" defaultRowHeight="14.5" outlineLevelRow="1"/>
  <cols>
    <col min="1" max="1" width="14.26953125" style="166" customWidth="1"/>
    <col min="2" max="2" width="42.54296875" style="166" customWidth="1"/>
    <col min="3" max="3" width="19.7265625" style="166" customWidth="1"/>
    <col min="4" max="4" width="13.453125" style="166" customWidth="1"/>
    <col min="5" max="5" width="32.7265625" style="166" customWidth="1"/>
    <col min="6" max="6" width="16.26953125" style="166" customWidth="1"/>
    <col min="7" max="7" width="11.453125" style="166" customWidth="1"/>
    <col min="8" max="8" width="8" style="166" customWidth="1"/>
    <col min="9" max="9" width="15" style="166" hidden="1" customWidth="1"/>
    <col min="10" max="10" width="18.7265625" style="166" hidden="1" customWidth="1"/>
    <col min="11" max="11" width="30.54296875" style="166" customWidth="1"/>
    <col min="12" max="12" width="37.81640625" style="166" customWidth="1"/>
    <col min="13" max="13" width="29.81640625" style="166" customWidth="1"/>
    <col min="14" max="14" width="34" style="166" customWidth="1"/>
    <col min="15" max="16384" width="9.1796875" style="166"/>
  </cols>
  <sheetData>
    <row r="1" spans="1:14">
      <c r="B1" s="167" t="s">
        <v>215</v>
      </c>
      <c r="C1" s="166">
        <v>3056</v>
      </c>
    </row>
    <row r="2" spans="1:14" ht="30" customHeight="1">
      <c r="B2" s="168" t="s">
        <v>216</v>
      </c>
      <c r="C2" s="168" t="s">
        <v>217</v>
      </c>
    </row>
    <row r="3" spans="1:14" s="170" customFormat="1">
      <c r="A3" s="169" t="s">
        <v>0</v>
      </c>
      <c r="B3" s="169" t="s">
        <v>1</v>
      </c>
      <c r="C3" s="169" t="s">
        <v>2</v>
      </c>
      <c r="D3" s="169" t="s">
        <v>3</v>
      </c>
      <c r="E3" s="169" t="s">
        <v>4</v>
      </c>
      <c r="F3" s="169" t="s">
        <v>5</v>
      </c>
      <c r="G3" s="169" t="s">
        <v>6</v>
      </c>
      <c r="H3" s="169" t="s">
        <v>7</v>
      </c>
      <c r="I3" s="169" t="s">
        <v>8</v>
      </c>
      <c r="J3" s="169" t="s">
        <v>9</v>
      </c>
      <c r="K3" s="169" t="s">
        <v>10</v>
      </c>
      <c r="L3" s="169" t="s">
        <v>11</v>
      </c>
      <c r="M3" s="169" t="s">
        <v>12</v>
      </c>
      <c r="N3" s="169" t="s">
        <v>13</v>
      </c>
    </row>
    <row r="4" spans="1:14" s="170" customFormat="1">
      <c r="A4" s="169"/>
      <c r="B4" s="171" t="s">
        <v>15</v>
      </c>
      <c r="C4" s="172"/>
      <c r="D4" s="172"/>
      <c r="E4" s="172"/>
      <c r="F4" s="172"/>
      <c r="G4" s="172"/>
      <c r="H4" s="172"/>
      <c r="I4" s="173">
        <f>I5</f>
        <v>0</v>
      </c>
      <c r="J4" s="172"/>
      <c r="K4" s="172"/>
      <c r="L4" s="172"/>
      <c r="M4" s="172"/>
      <c r="N4" s="172"/>
    </row>
    <row r="5" spans="1:14" s="170" customFormat="1" ht="38.5" outlineLevel="1">
      <c r="A5" s="169"/>
      <c r="B5" s="174" t="s">
        <v>17</v>
      </c>
      <c r="C5" s="169"/>
      <c r="D5" s="169"/>
      <c r="E5" s="169"/>
      <c r="F5" s="169"/>
      <c r="G5" s="169"/>
      <c r="H5" s="169"/>
      <c r="I5" s="88">
        <v>0</v>
      </c>
      <c r="J5" s="87" t="s">
        <v>18</v>
      </c>
      <c r="K5" s="169"/>
      <c r="L5" s="91" t="s">
        <v>19</v>
      </c>
      <c r="M5" s="169"/>
      <c r="N5" s="169"/>
    </row>
    <row r="6" spans="1:14" s="170" customFormat="1">
      <c r="A6" s="169"/>
      <c r="B6" s="171" t="s">
        <v>21</v>
      </c>
      <c r="C6" s="172"/>
      <c r="D6" s="172"/>
      <c r="E6" s="172"/>
      <c r="F6" s="172"/>
      <c r="G6" s="172"/>
      <c r="H6" s="172"/>
      <c r="I6" s="173">
        <f>SUM(I7:I11)</f>
        <v>0</v>
      </c>
      <c r="J6" s="172"/>
      <c r="K6" s="172"/>
      <c r="L6" s="172"/>
      <c r="M6" s="172"/>
      <c r="N6" s="172"/>
    </row>
    <row r="7" spans="1:14" s="170" customFormat="1" outlineLevel="1">
      <c r="A7" s="169"/>
      <c r="B7" s="174" t="s">
        <v>23</v>
      </c>
      <c r="C7" s="175"/>
      <c r="D7" s="176" t="s">
        <v>228</v>
      </c>
      <c r="E7" s="86"/>
      <c r="F7" s="87"/>
      <c r="G7" s="87"/>
      <c r="H7" s="87"/>
      <c r="I7" s="88">
        <v>0</v>
      </c>
      <c r="J7" s="87" t="s">
        <v>24</v>
      </c>
      <c r="K7" s="86"/>
      <c r="L7" s="86"/>
      <c r="M7" s="169"/>
      <c r="N7" s="169"/>
    </row>
    <row r="8" spans="1:14" s="170" customFormat="1" outlineLevel="1">
      <c r="A8" s="169"/>
      <c r="B8" s="177" t="s">
        <v>26</v>
      </c>
      <c r="C8" s="175"/>
      <c r="D8" s="176" t="s">
        <v>228</v>
      </c>
      <c r="E8" s="86"/>
      <c r="F8" s="87"/>
      <c r="G8" s="87"/>
      <c r="H8" s="87"/>
      <c r="I8" s="88">
        <v>0</v>
      </c>
      <c r="J8" s="87" t="s">
        <v>18</v>
      </c>
      <c r="K8" s="86"/>
      <c r="L8" s="86"/>
      <c r="M8" s="169"/>
      <c r="N8" s="169"/>
    </row>
    <row r="9" spans="1:14" s="170" customFormat="1" outlineLevel="1">
      <c r="A9" s="169"/>
      <c r="B9" s="174" t="s">
        <v>28</v>
      </c>
      <c r="C9" s="175"/>
      <c r="D9" s="176" t="s">
        <v>228</v>
      </c>
      <c r="E9" s="86"/>
      <c r="F9" s="87"/>
      <c r="G9" s="87"/>
      <c r="H9" s="87"/>
      <c r="I9" s="88">
        <v>0</v>
      </c>
      <c r="J9" s="87" t="s">
        <v>24</v>
      </c>
      <c r="K9" s="86"/>
      <c r="L9" s="86"/>
      <c r="M9" s="169"/>
      <c r="N9" s="169"/>
    </row>
    <row r="10" spans="1:14" s="170" customFormat="1" outlineLevel="1">
      <c r="A10" s="169"/>
      <c r="B10" s="177" t="s">
        <v>26</v>
      </c>
      <c r="C10" s="175"/>
      <c r="D10" s="176" t="s">
        <v>228</v>
      </c>
      <c r="E10" s="86"/>
      <c r="F10" s="87"/>
      <c r="G10" s="87"/>
      <c r="H10" s="87"/>
      <c r="I10" s="88">
        <v>0</v>
      </c>
      <c r="J10" s="87" t="s">
        <v>18</v>
      </c>
      <c r="K10" s="86"/>
      <c r="L10" s="86"/>
      <c r="M10" s="169"/>
      <c r="N10" s="169"/>
    </row>
    <row r="11" spans="1:14" s="170" customFormat="1" outlineLevel="1">
      <c r="A11" s="169"/>
      <c r="B11" s="174" t="s">
        <v>31</v>
      </c>
      <c r="C11" s="175"/>
      <c r="D11" s="176" t="s">
        <v>228</v>
      </c>
      <c r="E11" s="86"/>
      <c r="F11" s="87"/>
      <c r="G11" s="87"/>
      <c r="H11" s="87"/>
      <c r="I11" s="178" t="s">
        <v>32</v>
      </c>
      <c r="J11" s="87"/>
      <c r="K11" s="86"/>
      <c r="L11" s="86"/>
      <c r="M11" s="169"/>
      <c r="N11" s="169"/>
    </row>
    <row r="12" spans="1:14" s="170" customFormat="1">
      <c r="A12" s="169"/>
      <c r="B12" s="171" t="s">
        <v>35</v>
      </c>
      <c r="C12" s="172"/>
      <c r="D12" s="172"/>
      <c r="E12" s="172"/>
      <c r="F12" s="172"/>
      <c r="G12" s="172"/>
      <c r="H12" s="172"/>
      <c r="I12" s="173">
        <f>SUM(I13:I16)</f>
        <v>0</v>
      </c>
      <c r="J12" s="172"/>
      <c r="K12" s="172"/>
      <c r="L12" s="172"/>
      <c r="M12" s="172"/>
      <c r="N12" s="172"/>
    </row>
    <row r="13" spans="1:14" s="170" customFormat="1" ht="51" outlineLevel="1">
      <c r="A13" s="169"/>
      <c r="B13" s="179" t="s">
        <v>37</v>
      </c>
      <c r="C13" s="175"/>
      <c r="D13" s="175" t="s">
        <v>228</v>
      </c>
      <c r="E13" s="175"/>
      <c r="F13" s="175"/>
      <c r="G13" s="87"/>
      <c r="H13" s="175"/>
      <c r="I13" s="88">
        <v>0</v>
      </c>
      <c r="J13" s="87" t="s">
        <v>24</v>
      </c>
      <c r="K13" s="169"/>
      <c r="L13" s="91" t="s">
        <v>38</v>
      </c>
      <c r="M13" s="169"/>
      <c r="N13" s="169"/>
    </row>
    <row r="14" spans="1:14" s="170" customFormat="1" outlineLevel="1">
      <c r="A14" s="169"/>
      <c r="B14" s="180" t="s">
        <v>18</v>
      </c>
      <c r="C14" s="175"/>
      <c r="D14" s="175" t="s">
        <v>228</v>
      </c>
      <c r="E14" s="175"/>
      <c r="F14" s="175"/>
      <c r="G14" s="87"/>
      <c r="H14" s="175"/>
      <c r="I14" s="88">
        <v>0</v>
      </c>
      <c r="J14" s="87" t="s">
        <v>18</v>
      </c>
      <c r="K14" s="169"/>
      <c r="L14" s="169"/>
      <c r="M14" s="169"/>
      <c r="N14" s="169"/>
    </row>
    <row r="15" spans="1:14" s="170" customFormat="1" outlineLevel="1">
      <c r="A15" s="169"/>
      <c r="B15" s="179" t="s">
        <v>41</v>
      </c>
      <c r="C15" s="175"/>
      <c r="D15" s="175" t="s">
        <v>228</v>
      </c>
      <c r="E15" s="169"/>
      <c r="F15" s="169"/>
      <c r="G15" s="87"/>
      <c r="H15" s="169"/>
      <c r="I15" s="88">
        <v>0</v>
      </c>
      <c r="J15" s="87" t="s">
        <v>24</v>
      </c>
      <c r="K15" s="169"/>
      <c r="L15" s="169"/>
      <c r="M15" s="169"/>
      <c r="N15" s="169"/>
    </row>
    <row r="16" spans="1:14" s="170" customFormat="1" outlineLevel="1">
      <c r="A16" s="169"/>
      <c r="B16" s="180" t="s">
        <v>18</v>
      </c>
      <c r="C16" s="175"/>
      <c r="D16" s="175" t="s">
        <v>228</v>
      </c>
      <c r="E16" s="169"/>
      <c r="F16" s="169"/>
      <c r="G16" s="87"/>
      <c r="H16" s="169"/>
      <c r="I16" s="88">
        <v>0</v>
      </c>
      <c r="J16" s="87" t="s">
        <v>18</v>
      </c>
      <c r="K16" s="169"/>
      <c r="L16" s="169"/>
      <c r="M16" s="169"/>
      <c r="N16" s="169"/>
    </row>
    <row r="17" spans="1:14" s="170" customFormat="1">
      <c r="A17" s="169"/>
      <c r="B17" s="171" t="s">
        <v>44</v>
      </c>
      <c r="C17" s="181"/>
      <c r="D17" s="181"/>
      <c r="E17" s="172"/>
      <c r="F17" s="172"/>
      <c r="G17" s="182"/>
      <c r="H17" s="172"/>
      <c r="I17" s="173">
        <f>SUM(I18:I19)</f>
        <v>0</v>
      </c>
      <c r="J17" s="172"/>
      <c r="K17" s="172"/>
      <c r="L17" s="172"/>
      <c r="M17" s="172"/>
      <c r="N17" s="172"/>
    </row>
    <row r="18" spans="1:14" s="170" customFormat="1" outlineLevel="1">
      <c r="A18" s="169"/>
      <c r="B18" s="179" t="s">
        <v>45</v>
      </c>
      <c r="C18" s="175"/>
      <c r="D18" s="175" t="s">
        <v>228</v>
      </c>
      <c r="E18" s="169"/>
      <c r="F18" s="169"/>
      <c r="G18" s="87"/>
      <c r="H18" s="169"/>
      <c r="I18" s="88">
        <v>0</v>
      </c>
      <c r="J18" s="87" t="s">
        <v>24</v>
      </c>
      <c r="K18" s="169"/>
      <c r="L18" s="169"/>
      <c r="M18" s="169"/>
      <c r="N18" s="169"/>
    </row>
    <row r="19" spans="1:14" s="170" customFormat="1" outlineLevel="1">
      <c r="A19" s="169"/>
      <c r="B19" s="180" t="s">
        <v>18</v>
      </c>
      <c r="C19" s="175"/>
      <c r="D19" s="175" t="s">
        <v>228</v>
      </c>
      <c r="E19" s="169"/>
      <c r="F19" s="169"/>
      <c r="G19" s="87"/>
      <c r="H19" s="169"/>
      <c r="I19" s="88">
        <v>0</v>
      </c>
      <c r="J19" s="87" t="s">
        <v>18</v>
      </c>
      <c r="K19" s="169"/>
      <c r="L19" s="169"/>
      <c r="M19" s="169"/>
      <c r="N19" s="169"/>
    </row>
    <row r="20" spans="1:14" s="170" customFormat="1">
      <c r="A20" s="169"/>
      <c r="B20" s="171" t="s">
        <v>46</v>
      </c>
      <c r="C20" s="181"/>
      <c r="D20" s="183"/>
      <c r="E20" s="184"/>
      <c r="F20" s="182"/>
      <c r="G20" s="182"/>
      <c r="H20" s="182"/>
      <c r="I20" s="173">
        <f>SUM(I21:I28)</f>
        <v>0</v>
      </c>
      <c r="J20" s="182"/>
      <c r="K20" s="184"/>
      <c r="L20" s="184"/>
      <c r="M20" s="172"/>
      <c r="N20" s="172"/>
    </row>
    <row r="21" spans="1:14" s="170" customFormat="1" outlineLevel="1">
      <c r="A21" s="169"/>
      <c r="B21" s="174" t="s">
        <v>47</v>
      </c>
      <c r="C21" s="192" t="s">
        <v>227</v>
      </c>
      <c r="D21" s="190" t="s">
        <v>221</v>
      </c>
      <c r="E21" s="193" t="s">
        <v>860</v>
      </c>
      <c r="F21" s="87"/>
      <c r="G21" s="87" t="s">
        <v>223</v>
      </c>
      <c r="H21" s="87">
        <v>602</v>
      </c>
      <c r="I21" s="88">
        <v>0</v>
      </c>
      <c r="J21" s="87" t="s">
        <v>24</v>
      </c>
      <c r="L21" s="86" t="s">
        <v>861</v>
      </c>
      <c r="M21" s="169"/>
      <c r="N21" s="169"/>
    </row>
    <row r="22" spans="1:14" s="170" customFormat="1" outlineLevel="1">
      <c r="A22" s="169"/>
      <c r="B22" s="177" t="s">
        <v>50</v>
      </c>
      <c r="C22" s="189"/>
      <c r="D22" s="190" t="s">
        <v>221</v>
      </c>
      <c r="E22" s="191"/>
      <c r="F22" s="87"/>
      <c r="G22" s="87"/>
      <c r="H22" s="87"/>
      <c r="I22" s="88">
        <v>0</v>
      </c>
      <c r="J22" s="87" t="s">
        <v>18</v>
      </c>
      <c r="K22" s="86"/>
      <c r="L22" s="86"/>
      <c r="M22" s="169"/>
      <c r="N22" s="169"/>
    </row>
    <row r="23" spans="1:14" s="170" customFormat="1" ht="84" customHeight="1" outlineLevel="1">
      <c r="A23" s="169"/>
      <c r="B23" s="174" t="s">
        <v>51</v>
      </c>
      <c r="C23" s="192" t="s">
        <v>227</v>
      </c>
      <c r="D23" s="190" t="s">
        <v>221</v>
      </c>
      <c r="E23" s="193" t="s">
        <v>409</v>
      </c>
      <c r="F23" s="87"/>
      <c r="G23" s="87" t="s">
        <v>223</v>
      </c>
      <c r="H23" s="87">
        <v>602</v>
      </c>
      <c r="I23" s="88">
        <v>0</v>
      </c>
      <c r="J23" s="87" t="s">
        <v>24</v>
      </c>
      <c r="K23" s="86" t="s">
        <v>862</v>
      </c>
      <c r="L23" s="86" t="s">
        <v>863</v>
      </c>
      <c r="M23" s="169"/>
      <c r="N23" s="169"/>
    </row>
    <row r="24" spans="1:14" s="170" customFormat="1" ht="37.5" customHeight="1" outlineLevel="1">
      <c r="A24" s="169"/>
      <c r="B24" s="177" t="s">
        <v>50</v>
      </c>
      <c r="C24" s="189"/>
      <c r="D24" s="190" t="s">
        <v>221</v>
      </c>
      <c r="E24" s="191"/>
      <c r="F24" s="87"/>
      <c r="G24" s="87"/>
      <c r="H24" s="87"/>
      <c r="I24" s="88">
        <v>0</v>
      </c>
      <c r="J24" s="87" t="s">
        <v>18</v>
      </c>
      <c r="L24" s="86"/>
      <c r="M24" s="169"/>
      <c r="N24" s="169"/>
    </row>
    <row r="25" spans="1:14" s="170" customFormat="1" ht="51" outlineLevel="1">
      <c r="A25" s="169"/>
      <c r="B25" s="174" t="s">
        <v>54</v>
      </c>
      <c r="C25" s="192" t="s">
        <v>227</v>
      </c>
      <c r="D25" s="190" t="s">
        <v>221</v>
      </c>
      <c r="E25" s="193" t="s">
        <v>864</v>
      </c>
      <c r="F25" s="87"/>
      <c r="G25" s="87" t="s">
        <v>223</v>
      </c>
      <c r="H25" s="87">
        <v>6972</v>
      </c>
      <c r="I25" s="88">
        <v>0</v>
      </c>
      <c r="J25" s="87" t="s">
        <v>24</v>
      </c>
      <c r="K25" s="86" t="s">
        <v>815</v>
      </c>
      <c r="L25" s="86" t="s">
        <v>865</v>
      </c>
      <c r="M25" s="169"/>
      <c r="N25" s="169"/>
    </row>
    <row r="26" spans="1:14" s="170" customFormat="1" outlineLevel="1">
      <c r="A26" s="169"/>
      <c r="B26" s="177" t="s">
        <v>50</v>
      </c>
      <c r="C26" s="189"/>
      <c r="D26" s="190" t="s">
        <v>221</v>
      </c>
      <c r="E26" s="191"/>
      <c r="F26" s="87"/>
      <c r="G26" s="87"/>
      <c r="H26" s="87"/>
      <c r="I26" s="88">
        <v>0</v>
      </c>
      <c r="J26" s="87" t="s">
        <v>18</v>
      </c>
      <c r="K26" s="86"/>
      <c r="L26" s="86"/>
      <c r="M26" s="169"/>
      <c r="N26" s="169"/>
    </row>
    <row r="27" spans="1:14" s="170" customFormat="1" outlineLevel="1">
      <c r="A27" s="169"/>
      <c r="B27" s="174" t="s">
        <v>55</v>
      </c>
      <c r="C27" s="189"/>
      <c r="D27" s="190" t="s">
        <v>125</v>
      </c>
      <c r="E27" s="191"/>
      <c r="F27" s="87"/>
      <c r="G27" s="87"/>
      <c r="H27" s="87"/>
      <c r="I27" s="88">
        <v>0</v>
      </c>
      <c r="J27" s="87" t="s">
        <v>24</v>
      </c>
      <c r="K27" s="86"/>
      <c r="L27" s="86"/>
      <c r="M27" s="169"/>
      <c r="N27" s="169"/>
    </row>
    <row r="28" spans="1:14" s="170" customFormat="1" outlineLevel="1">
      <c r="A28" s="169"/>
      <c r="B28" s="177" t="s">
        <v>50</v>
      </c>
      <c r="C28" s="189"/>
      <c r="D28" s="190" t="s">
        <v>125</v>
      </c>
      <c r="E28" s="191"/>
      <c r="F28" s="87"/>
      <c r="G28" s="87"/>
      <c r="H28" s="87"/>
      <c r="I28" s="88">
        <v>0</v>
      </c>
      <c r="J28" s="87" t="s">
        <v>18</v>
      </c>
      <c r="K28" s="86"/>
      <c r="L28" s="86"/>
      <c r="M28" s="169"/>
      <c r="N28" s="169"/>
    </row>
    <row r="29" spans="1:14">
      <c r="A29" s="194"/>
      <c r="B29" s="195" t="s">
        <v>56</v>
      </c>
      <c r="C29" s="181"/>
      <c r="D29" s="183"/>
      <c r="E29" s="184"/>
      <c r="F29" s="182"/>
      <c r="G29" s="182"/>
      <c r="H29" s="182"/>
      <c r="I29" s="173">
        <f>SUM(I30:I46)</f>
        <v>0</v>
      </c>
      <c r="J29" s="182"/>
      <c r="K29" s="184"/>
      <c r="L29" s="184"/>
      <c r="M29" s="184"/>
      <c r="N29" s="184"/>
    </row>
    <row r="30" spans="1:14" ht="38.5" outlineLevel="1">
      <c r="A30" s="86"/>
      <c r="B30" s="174" t="s">
        <v>57</v>
      </c>
      <c r="C30" s="192" t="s">
        <v>866</v>
      </c>
      <c r="D30" s="190" t="s">
        <v>221</v>
      </c>
      <c r="E30" s="94" t="s">
        <v>182</v>
      </c>
      <c r="F30" s="87">
        <v>30</v>
      </c>
      <c r="G30" s="176" t="s">
        <v>234</v>
      </c>
      <c r="H30" s="87">
        <v>1</v>
      </c>
      <c r="I30" s="88">
        <v>0</v>
      </c>
      <c r="J30" s="87" t="s">
        <v>24</v>
      </c>
      <c r="K30" s="86" t="s">
        <v>1007</v>
      </c>
      <c r="L30" s="86"/>
      <c r="M30" s="86"/>
      <c r="N30" s="86"/>
    </row>
    <row r="31" spans="1:14" ht="26" outlineLevel="1">
      <c r="B31" s="177" t="s">
        <v>59</v>
      </c>
      <c r="C31" s="189"/>
      <c r="D31" s="190" t="s">
        <v>228</v>
      </c>
      <c r="E31" s="191"/>
      <c r="F31" s="87"/>
      <c r="G31" s="176"/>
      <c r="H31" s="87"/>
      <c r="I31" s="88">
        <v>0</v>
      </c>
      <c r="J31" s="87" t="s">
        <v>24</v>
      </c>
      <c r="K31" s="86" t="s">
        <v>867</v>
      </c>
      <c r="L31" s="86"/>
      <c r="M31" s="86"/>
      <c r="N31" s="86"/>
    </row>
    <row r="32" spans="1:14" outlineLevel="1">
      <c r="A32" s="194"/>
      <c r="B32" s="177" t="s">
        <v>61</v>
      </c>
      <c r="C32" s="189"/>
      <c r="D32" s="190" t="s">
        <v>228</v>
      </c>
      <c r="E32" s="191"/>
      <c r="F32" s="87"/>
      <c r="G32" s="176"/>
      <c r="H32" s="87"/>
      <c r="I32" s="88">
        <v>0</v>
      </c>
      <c r="J32" s="87" t="s">
        <v>18</v>
      </c>
      <c r="K32" s="86"/>
      <c r="L32" s="86"/>
      <c r="M32" s="86"/>
      <c r="N32" s="86"/>
    </row>
    <row r="33" spans="1:14" outlineLevel="1">
      <c r="A33" s="194"/>
      <c r="B33" s="177" t="s">
        <v>63</v>
      </c>
      <c r="C33" s="189"/>
      <c r="D33" s="190" t="s">
        <v>125</v>
      </c>
      <c r="E33" s="191"/>
      <c r="F33" s="87"/>
      <c r="G33" s="176"/>
      <c r="H33" s="87"/>
      <c r="I33" s="88">
        <v>0</v>
      </c>
      <c r="J33" s="87" t="s">
        <v>18</v>
      </c>
      <c r="K33" s="86"/>
      <c r="L33" s="86"/>
      <c r="M33" s="86"/>
      <c r="N33" s="86"/>
    </row>
    <row r="34" spans="1:14" outlineLevel="1">
      <c r="A34" s="194"/>
      <c r="B34" s="177" t="s">
        <v>64</v>
      </c>
      <c r="C34" s="192"/>
      <c r="D34" s="190" t="s">
        <v>125</v>
      </c>
      <c r="E34" s="191"/>
      <c r="F34" s="87"/>
      <c r="G34" s="176"/>
      <c r="H34" s="87"/>
      <c r="I34" s="88"/>
      <c r="J34" s="87" t="s">
        <v>18</v>
      </c>
      <c r="K34" s="86"/>
      <c r="L34" s="86"/>
      <c r="M34" s="86"/>
      <c r="N34" s="86"/>
    </row>
    <row r="35" spans="1:14" outlineLevel="1">
      <c r="A35" s="194"/>
      <c r="B35" s="174" t="s">
        <v>65</v>
      </c>
      <c r="C35" s="192" t="s">
        <v>227</v>
      </c>
      <c r="D35" s="190" t="s">
        <v>228</v>
      </c>
      <c r="E35" s="193" t="s">
        <v>218</v>
      </c>
      <c r="F35" s="87"/>
      <c r="G35" s="176"/>
      <c r="H35" s="87"/>
      <c r="I35" s="88">
        <v>0</v>
      </c>
      <c r="J35" s="87" t="s">
        <v>24</v>
      </c>
      <c r="K35" s="86"/>
      <c r="L35" s="86"/>
      <c r="M35" s="86"/>
      <c r="N35" s="86"/>
    </row>
    <row r="36" spans="1:14" outlineLevel="1">
      <c r="A36" s="194"/>
      <c r="B36" s="177" t="s">
        <v>66</v>
      </c>
      <c r="C36" s="192"/>
      <c r="D36" s="190" t="s">
        <v>228</v>
      </c>
      <c r="E36" s="191"/>
      <c r="F36" s="87"/>
      <c r="G36" s="176"/>
      <c r="H36" s="87"/>
      <c r="I36" s="88">
        <v>0</v>
      </c>
      <c r="J36" s="87" t="s">
        <v>18</v>
      </c>
      <c r="K36" s="86"/>
      <c r="L36" s="86"/>
      <c r="M36" s="86"/>
      <c r="N36" s="86"/>
    </row>
    <row r="37" spans="1:14" outlineLevel="1">
      <c r="A37" s="194"/>
      <c r="B37" s="177" t="s">
        <v>63</v>
      </c>
      <c r="C37" s="192"/>
      <c r="D37" s="190" t="s">
        <v>228</v>
      </c>
      <c r="E37" s="191"/>
      <c r="F37" s="87"/>
      <c r="G37" s="176"/>
      <c r="H37" s="87"/>
      <c r="I37" s="88">
        <v>0</v>
      </c>
      <c r="J37" s="87" t="s">
        <v>18</v>
      </c>
      <c r="K37" s="86"/>
      <c r="L37" s="86"/>
      <c r="M37" s="86"/>
      <c r="N37" s="86"/>
    </row>
    <row r="38" spans="1:14" ht="38.5" outlineLevel="1">
      <c r="A38" s="194"/>
      <c r="B38" s="174" t="s">
        <v>67</v>
      </c>
      <c r="C38" s="192" t="s">
        <v>227</v>
      </c>
      <c r="D38" s="186" t="s">
        <v>221</v>
      </c>
      <c r="E38" s="93" t="s">
        <v>187</v>
      </c>
      <c r="F38" s="87"/>
      <c r="G38" s="176"/>
      <c r="H38" s="87">
        <v>1</v>
      </c>
      <c r="I38" s="88">
        <v>0</v>
      </c>
      <c r="J38" s="87" t="s">
        <v>24</v>
      </c>
      <c r="K38" s="187" t="s">
        <v>868</v>
      </c>
      <c r="L38" s="86"/>
      <c r="N38" s="86"/>
    </row>
    <row r="39" spans="1:14" ht="15" customHeight="1" outlineLevel="1">
      <c r="A39" s="194"/>
      <c r="B39" s="177" t="s">
        <v>66</v>
      </c>
      <c r="C39" s="192"/>
      <c r="D39" s="186" t="s">
        <v>221</v>
      </c>
      <c r="E39" s="191"/>
      <c r="F39" s="87"/>
      <c r="G39" s="176"/>
      <c r="H39" s="87"/>
      <c r="I39" s="88">
        <v>0</v>
      </c>
      <c r="J39" s="87" t="s">
        <v>18</v>
      </c>
      <c r="K39" s="187"/>
      <c r="L39" s="86"/>
      <c r="M39" s="86"/>
      <c r="N39" s="86"/>
    </row>
    <row r="40" spans="1:14" outlineLevel="1">
      <c r="A40" s="194"/>
      <c r="B40" s="177" t="s">
        <v>63</v>
      </c>
      <c r="C40" s="192"/>
      <c r="D40" s="186" t="s">
        <v>228</v>
      </c>
      <c r="E40" s="191"/>
      <c r="F40" s="87"/>
      <c r="G40" s="176"/>
      <c r="H40" s="87"/>
      <c r="I40" s="88">
        <v>0</v>
      </c>
      <c r="J40" s="87" t="s">
        <v>18</v>
      </c>
      <c r="K40" s="187"/>
      <c r="L40" s="86"/>
      <c r="M40" s="86"/>
      <c r="N40" s="86"/>
    </row>
    <row r="41" spans="1:14" ht="38.5" outlineLevel="1">
      <c r="A41" s="194"/>
      <c r="B41" s="174" t="s">
        <v>70</v>
      </c>
      <c r="C41" s="192" t="s">
        <v>227</v>
      </c>
      <c r="D41" s="186" t="s">
        <v>221</v>
      </c>
      <c r="E41" s="93" t="s">
        <v>192</v>
      </c>
      <c r="F41" s="87"/>
      <c r="G41" s="176"/>
      <c r="H41" s="87">
        <v>1</v>
      </c>
      <c r="I41" s="88">
        <v>0</v>
      </c>
      <c r="J41" s="87" t="s">
        <v>24</v>
      </c>
      <c r="K41" s="187" t="s">
        <v>868</v>
      </c>
      <c r="L41" s="86"/>
      <c r="N41" s="86"/>
    </row>
    <row r="42" spans="1:14" outlineLevel="1">
      <c r="A42" s="194"/>
      <c r="B42" s="177" t="s">
        <v>73</v>
      </c>
      <c r="C42" s="192"/>
      <c r="D42" s="186" t="s">
        <v>221</v>
      </c>
      <c r="E42" s="191"/>
      <c r="F42" s="87"/>
      <c r="G42" s="176"/>
      <c r="H42" s="87"/>
      <c r="I42" s="88">
        <v>0</v>
      </c>
      <c r="J42" s="87" t="s">
        <v>18</v>
      </c>
      <c r="K42" s="187"/>
      <c r="L42" s="86"/>
      <c r="M42" s="86"/>
      <c r="N42" s="86"/>
    </row>
    <row r="43" spans="1:14" outlineLevel="1">
      <c r="A43" s="194"/>
      <c r="B43" s="177" t="s">
        <v>63</v>
      </c>
      <c r="C43" s="192"/>
      <c r="D43" s="186" t="s">
        <v>228</v>
      </c>
      <c r="E43" s="193"/>
      <c r="F43" s="87"/>
      <c r="G43" s="176"/>
      <c r="H43" s="87"/>
      <c r="I43" s="88">
        <v>0</v>
      </c>
      <c r="J43" s="87" t="s">
        <v>18</v>
      </c>
      <c r="K43" s="187"/>
      <c r="L43" s="86"/>
      <c r="M43" s="86"/>
      <c r="N43" s="86"/>
    </row>
    <row r="44" spans="1:14" ht="76" outlineLevel="1">
      <c r="A44" s="194"/>
      <c r="B44" s="174" t="s">
        <v>74</v>
      </c>
      <c r="C44" s="192">
        <v>2006</v>
      </c>
      <c r="D44" s="190" t="s">
        <v>221</v>
      </c>
      <c r="E44" s="72" t="s">
        <v>198</v>
      </c>
      <c r="F44" s="87"/>
      <c r="G44" s="176" t="s">
        <v>242</v>
      </c>
      <c r="H44" s="87">
        <v>1</v>
      </c>
      <c r="I44" s="88">
        <v>0</v>
      </c>
      <c r="J44" s="87" t="s">
        <v>24</v>
      </c>
      <c r="K44" s="86" t="s">
        <v>869</v>
      </c>
      <c r="L44" s="86">
        <v>21</v>
      </c>
      <c r="M44" s="86" t="s">
        <v>474</v>
      </c>
      <c r="N44" s="86"/>
    </row>
    <row r="45" spans="1:14" ht="15" customHeight="1" outlineLevel="1">
      <c r="A45" s="194"/>
      <c r="B45" s="196" t="s">
        <v>76</v>
      </c>
      <c r="C45" s="189"/>
      <c r="D45" s="190" t="s">
        <v>228</v>
      </c>
      <c r="E45" s="191"/>
      <c r="F45" s="87"/>
      <c r="G45" s="176"/>
      <c r="H45" s="87"/>
      <c r="I45" s="88">
        <v>0</v>
      </c>
      <c r="J45" s="87" t="s">
        <v>18</v>
      </c>
      <c r="K45" s="86"/>
      <c r="L45" s="86"/>
      <c r="M45" s="86"/>
      <c r="N45" s="86"/>
    </row>
    <row r="46" spans="1:14" outlineLevel="1">
      <c r="A46" s="194"/>
      <c r="B46" s="177" t="s">
        <v>63</v>
      </c>
      <c r="C46" s="175"/>
      <c r="D46" s="176" t="s">
        <v>221</v>
      </c>
      <c r="E46" s="86"/>
      <c r="F46" s="87"/>
      <c r="G46" s="176"/>
      <c r="H46" s="87"/>
      <c r="I46" s="88">
        <v>0</v>
      </c>
      <c r="J46" s="87" t="s">
        <v>18</v>
      </c>
      <c r="K46" s="86"/>
      <c r="L46" s="86"/>
      <c r="M46" s="86"/>
      <c r="N46" s="86"/>
    </row>
    <row r="47" spans="1:14">
      <c r="A47" s="194"/>
      <c r="B47" s="195" t="s">
        <v>77</v>
      </c>
      <c r="C47" s="181"/>
      <c r="D47" s="183"/>
      <c r="E47" s="184"/>
      <c r="F47" s="182"/>
      <c r="G47" s="182"/>
      <c r="H47" s="182"/>
      <c r="I47" s="173">
        <f>SUM(I48:I68)</f>
        <v>0</v>
      </c>
      <c r="J47" s="182"/>
      <c r="K47" s="184"/>
      <c r="L47" s="184"/>
      <c r="M47" s="184"/>
      <c r="N47" s="184"/>
    </row>
    <row r="48" spans="1:14" ht="93.65" customHeight="1" outlineLevel="1">
      <c r="A48" s="194"/>
      <c r="B48" s="174" t="s">
        <v>78</v>
      </c>
      <c r="C48" s="197" t="s">
        <v>870</v>
      </c>
      <c r="D48" s="190" t="s">
        <v>221</v>
      </c>
      <c r="E48" s="197" t="s">
        <v>871</v>
      </c>
      <c r="F48" s="87"/>
      <c r="G48" s="87" t="s">
        <v>242</v>
      </c>
      <c r="H48" s="87">
        <v>1</v>
      </c>
      <c r="I48" s="88">
        <v>0</v>
      </c>
      <c r="J48" s="87" t="s">
        <v>24</v>
      </c>
      <c r="K48" s="198"/>
      <c r="L48" s="198" t="s">
        <v>872</v>
      </c>
      <c r="M48" s="86"/>
      <c r="N48" s="86"/>
    </row>
    <row r="49" spans="1:14" ht="44.25" customHeight="1" outlineLevel="1">
      <c r="A49" s="194"/>
      <c r="B49" s="177" t="s">
        <v>59</v>
      </c>
      <c r="C49" s="189"/>
      <c r="D49" s="190" t="s">
        <v>221</v>
      </c>
      <c r="E49" s="191"/>
      <c r="F49" s="87"/>
      <c r="G49" s="87"/>
      <c r="H49" s="87"/>
      <c r="I49" s="88">
        <v>0</v>
      </c>
      <c r="J49" s="87" t="s">
        <v>18</v>
      </c>
      <c r="K49" s="198"/>
      <c r="L49" s="198"/>
      <c r="M49" s="86"/>
      <c r="N49" s="86"/>
    </row>
    <row r="50" spans="1:14" ht="32.25" customHeight="1" outlineLevel="1">
      <c r="A50" s="194"/>
      <c r="B50" s="177" t="s">
        <v>61</v>
      </c>
      <c r="C50" s="189"/>
      <c r="D50" s="190" t="s">
        <v>221</v>
      </c>
      <c r="E50" s="191"/>
      <c r="F50" s="87"/>
      <c r="G50" s="87"/>
      <c r="H50" s="87"/>
      <c r="I50" s="88">
        <v>0</v>
      </c>
      <c r="J50" s="87" t="s">
        <v>18</v>
      </c>
      <c r="K50" s="199"/>
      <c r="L50" s="198" t="s">
        <v>873</v>
      </c>
      <c r="M50" s="86"/>
      <c r="N50" s="86"/>
    </row>
    <row r="51" spans="1:14" outlineLevel="1">
      <c r="A51" s="194"/>
      <c r="B51" s="177" t="s">
        <v>63</v>
      </c>
      <c r="C51" s="189"/>
      <c r="D51" s="190" t="s">
        <v>221</v>
      </c>
      <c r="E51" s="191"/>
      <c r="F51" s="87"/>
      <c r="G51" s="87"/>
      <c r="H51" s="87"/>
      <c r="I51" s="88">
        <v>0</v>
      </c>
      <c r="J51" s="87" t="s">
        <v>18</v>
      </c>
      <c r="K51" s="198"/>
      <c r="L51" s="198"/>
      <c r="M51" s="86"/>
      <c r="N51" s="86"/>
    </row>
    <row r="52" spans="1:14" outlineLevel="1">
      <c r="A52" s="194"/>
      <c r="B52" s="177" t="s">
        <v>84</v>
      </c>
      <c r="C52" s="189"/>
      <c r="D52" s="190" t="s">
        <v>125</v>
      </c>
      <c r="E52" s="191"/>
      <c r="F52" s="87"/>
      <c r="G52" s="87"/>
      <c r="H52" s="87"/>
      <c r="I52" s="88">
        <v>0</v>
      </c>
      <c r="J52" s="87" t="s">
        <v>18</v>
      </c>
      <c r="K52" s="198"/>
      <c r="L52" s="198"/>
      <c r="M52" s="86"/>
      <c r="N52" s="86"/>
    </row>
    <row r="53" spans="1:14" outlineLevel="1">
      <c r="A53" s="194"/>
      <c r="B53" s="177" t="s">
        <v>64</v>
      </c>
      <c r="C53" s="192"/>
      <c r="D53" s="190" t="s">
        <v>221</v>
      </c>
      <c r="E53" s="193"/>
      <c r="F53" s="87"/>
      <c r="G53" s="87"/>
      <c r="H53" s="87"/>
      <c r="I53" s="88"/>
      <c r="J53" s="87"/>
      <c r="K53" s="86"/>
      <c r="L53" s="86"/>
      <c r="M53" s="86"/>
      <c r="N53" s="86"/>
    </row>
    <row r="54" spans="1:14" ht="57.75" customHeight="1" outlineLevel="1">
      <c r="A54" s="194"/>
      <c r="B54" s="174" t="s">
        <v>85</v>
      </c>
      <c r="C54" s="200"/>
      <c r="D54" s="190"/>
      <c r="E54" s="191"/>
      <c r="F54" s="87"/>
      <c r="G54" s="87"/>
      <c r="H54" s="87"/>
      <c r="I54" s="88"/>
      <c r="J54" s="87"/>
      <c r="K54" s="86"/>
      <c r="L54" s="86"/>
      <c r="M54" s="86"/>
      <c r="N54" s="86"/>
    </row>
    <row r="55" spans="1:14" outlineLevel="1">
      <c r="A55" s="194"/>
      <c r="B55" s="177" t="s">
        <v>59</v>
      </c>
      <c r="C55" s="192"/>
      <c r="D55" s="190"/>
      <c r="E55" s="191"/>
      <c r="F55" s="87"/>
      <c r="G55" s="87"/>
      <c r="H55" s="87"/>
      <c r="I55" s="88"/>
      <c r="J55" s="87"/>
      <c r="K55" s="86"/>
      <c r="L55" s="86"/>
      <c r="M55" s="86"/>
      <c r="N55" s="86"/>
    </row>
    <row r="56" spans="1:14" outlineLevel="1">
      <c r="A56" s="194"/>
      <c r="B56" s="177" t="s">
        <v>61</v>
      </c>
      <c r="C56" s="192"/>
      <c r="D56" s="190"/>
      <c r="E56" s="193"/>
      <c r="F56" s="87"/>
      <c r="G56" s="87"/>
      <c r="H56" s="87"/>
      <c r="I56" s="88"/>
      <c r="J56" s="87"/>
      <c r="K56" s="199"/>
      <c r="L56" s="86"/>
      <c r="M56" s="86"/>
      <c r="N56" s="86"/>
    </row>
    <row r="57" spans="1:14" outlineLevel="1">
      <c r="A57" s="194"/>
      <c r="B57" s="177" t="s">
        <v>63</v>
      </c>
      <c r="C57" s="192"/>
      <c r="D57" s="190"/>
      <c r="E57" s="191"/>
      <c r="F57" s="87"/>
      <c r="G57" s="87"/>
      <c r="H57" s="87"/>
      <c r="I57" s="88"/>
      <c r="J57" s="87"/>
      <c r="K57" s="86"/>
      <c r="L57" s="86"/>
      <c r="M57" s="86"/>
      <c r="N57" s="86"/>
    </row>
    <row r="58" spans="1:14" outlineLevel="1">
      <c r="A58" s="194"/>
      <c r="B58" s="177" t="s">
        <v>84</v>
      </c>
      <c r="C58" s="192"/>
      <c r="D58" s="190"/>
      <c r="E58" s="193"/>
      <c r="F58" s="87"/>
      <c r="G58" s="87"/>
      <c r="H58" s="87"/>
      <c r="I58" s="88"/>
      <c r="J58" s="87"/>
      <c r="K58" s="86"/>
      <c r="L58" s="86"/>
      <c r="M58" s="86"/>
      <c r="N58" s="86"/>
    </row>
    <row r="59" spans="1:14" outlineLevel="1">
      <c r="A59" s="194"/>
      <c r="B59" s="177" t="s">
        <v>64</v>
      </c>
      <c r="C59" s="192"/>
      <c r="D59" s="190"/>
      <c r="E59" s="191"/>
      <c r="F59" s="87"/>
      <c r="G59" s="87"/>
      <c r="H59" s="87"/>
      <c r="I59" s="88"/>
      <c r="J59" s="87"/>
      <c r="K59" s="86"/>
      <c r="L59" s="86"/>
      <c r="M59" s="86"/>
      <c r="N59" s="86"/>
    </row>
    <row r="60" spans="1:14" ht="26" outlineLevel="1">
      <c r="A60" s="194"/>
      <c r="B60" s="174" t="s">
        <v>89</v>
      </c>
      <c r="C60" s="192" t="s">
        <v>874</v>
      </c>
      <c r="D60" s="190" t="s">
        <v>125</v>
      </c>
      <c r="E60" s="193" t="s">
        <v>653</v>
      </c>
      <c r="F60" s="87"/>
      <c r="G60" s="87" t="s">
        <v>242</v>
      </c>
      <c r="H60" s="87">
        <v>2</v>
      </c>
      <c r="I60" s="88">
        <v>0</v>
      </c>
      <c r="J60" s="87" t="s">
        <v>24</v>
      </c>
      <c r="K60" s="86" t="s">
        <v>875</v>
      </c>
      <c r="L60" s="86" t="s">
        <v>876</v>
      </c>
      <c r="M60" s="86"/>
      <c r="N60" s="86"/>
    </row>
    <row r="61" spans="1:14" outlineLevel="1">
      <c r="A61" s="194"/>
      <c r="B61" s="177" t="s">
        <v>90</v>
      </c>
      <c r="C61" s="200"/>
      <c r="D61" s="190" t="s">
        <v>125</v>
      </c>
      <c r="E61" s="191"/>
      <c r="F61" s="87"/>
      <c r="G61" s="87"/>
      <c r="H61" s="87"/>
      <c r="I61" s="88">
        <v>0</v>
      </c>
      <c r="J61" s="87"/>
      <c r="K61" s="86"/>
      <c r="L61" s="86"/>
      <c r="M61" s="86"/>
      <c r="N61" s="86"/>
    </row>
    <row r="62" spans="1:14" outlineLevel="1">
      <c r="A62" s="194"/>
      <c r="B62" s="177" t="s">
        <v>91</v>
      </c>
      <c r="C62" s="192"/>
      <c r="D62" s="190" t="s">
        <v>125</v>
      </c>
      <c r="E62" s="191"/>
      <c r="F62" s="87"/>
      <c r="G62" s="87"/>
      <c r="H62" s="87"/>
      <c r="I62" s="88">
        <v>0</v>
      </c>
      <c r="J62" s="87" t="s">
        <v>18</v>
      </c>
      <c r="K62" s="86"/>
      <c r="L62" s="86"/>
      <c r="M62" s="86"/>
      <c r="N62" s="86"/>
    </row>
    <row r="63" spans="1:14" ht="26" outlineLevel="1">
      <c r="A63" s="194"/>
      <c r="B63" s="174" t="s">
        <v>92</v>
      </c>
      <c r="C63" s="192" t="s">
        <v>877</v>
      </c>
      <c r="D63" s="190" t="s">
        <v>221</v>
      </c>
      <c r="E63" s="193" t="s">
        <v>878</v>
      </c>
      <c r="F63" s="87"/>
      <c r="G63" s="87" t="s">
        <v>242</v>
      </c>
      <c r="H63" s="87">
        <v>1</v>
      </c>
      <c r="I63" s="88">
        <v>0</v>
      </c>
      <c r="J63" s="87" t="s">
        <v>24</v>
      </c>
      <c r="K63" s="199"/>
      <c r="L63" s="86"/>
      <c r="M63" s="86"/>
      <c r="N63" s="86"/>
    </row>
    <row r="64" spans="1:14" outlineLevel="1">
      <c r="A64" s="194"/>
      <c r="B64" s="177" t="s">
        <v>91</v>
      </c>
      <c r="C64" s="192"/>
      <c r="D64" s="190" t="s">
        <v>221</v>
      </c>
      <c r="E64" s="191"/>
      <c r="F64" s="87"/>
      <c r="G64" s="87"/>
      <c r="H64" s="87"/>
      <c r="I64" s="88">
        <v>0</v>
      </c>
      <c r="J64" s="87" t="s">
        <v>18</v>
      </c>
      <c r="K64" s="86"/>
      <c r="L64" s="86"/>
      <c r="M64" s="86"/>
      <c r="N64" s="86"/>
    </row>
    <row r="65" spans="1:14" ht="26" outlineLevel="1">
      <c r="A65" s="194"/>
      <c r="B65" s="174" t="s">
        <v>93</v>
      </c>
      <c r="C65" s="192" t="s">
        <v>879</v>
      </c>
      <c r="D65" s="190" t="s">
        <v>221</v>
      </c>
      <c r="E65" s="193" t="s">
        <v>880</v>
      </c>
      <c r="F65" s="87"/>
      <c r="G65" s="87" t="s">
        <v>242</v>
      </c>
      <c r="H65" s="87">
        <v>1</v>
      </c>
      <c r="I65" s="88">
        <v>0</v>
      </c>
      <c r="J65" s="87" t="s">
        <v>24</v>
      </c>
      <c r="K65" s="86"/>
      <c r="L65" s="86"/>
      <c r="M65" s="86"/>
      <c r="N65" s="86"/>
    </row>
    <row r="66" spans="1:14" outlineLevel="1">
      <c r="A66" s="194"/>
      <c r="B66" s="177" t="s">
        <v>91</v>
      </c>
      <c r="C66" s="192"/>
      <c r="D66" s="190" t="s">
        <v>221</v>
      </c>
      <c r="E66" s="191"/>
      <c r="F66" s="87"/>
      <c r="G66" s="87"/>
      <c r="H66" s="87"/>
      <c r="I66" s="88">
        <v>0</v>
      </c>
      <c r="J66" s="87" t="s">
        <v>18</v>
      </c>
      <c r="K66" s="86"/>
      <c r="L66" s="86"/>
      <c r="M66" s="86"/>
      <c r="N66" s="86"/>
    </row>
    <row r="67" spans="1:14" outlineLevel="1">
      <c r="A67" s="194"/>
      <c r="B67" s="174" t="s">
        <v>94</v>
      </c>
      <c r="C67" s="192" t="s">
        <v>881</v>
      </c>
      <c r="D67" s="190" t="s">
        <v>228</v>
      </c>
      <c r="E67" s="191"/>
      <c r="F67" s="87"/>
      <c r="G67" s="87"/>
      <c r="H67" s="87"/>
      <c r="I67" s="88">
        <v>0</v>
      </c>
      <c r="J67" s="87" t="s">
        <v>24</v>
      </c>
      <c r="K67" s="86"/>
      <c r="L67" s="86"/>
      <c r="M67" s="86"/>
      <c r="N67" s="86"/>
    </row>
    <row r="68" spans="1:14" outlineLevel="1">
      <c r="A68" s="194"/>
      <c r="B68" s="177" t="s">
        <v>91</v>
      </c>
      <c r="C68" s="192"/>
      <c r="D68" s="190" t="s">
        <v>228</v>
      </c>
      <c r="E68" s="191"/>
      <c r="F68" s="87"/>
      <c r="G68" s="87"/>
      <c r="H68" s="87"/>
      <c r="I68" s="88">
        <v>0</v>
      </c>
      <c r="J68" s="87" t="s">
        <v>18</v>
      </c>
      <c r="K68" s="86"/>
      <c r="L68" s="86"/>
      <c r="M68" s="86"/>
      <c r="N68" s="86"/>
    </row>
    <row r="69" spans="1:14">
      <c r="A69" s="194"/>
      <c r="B69" s="195" t="s">
        <v>95</v>
      </c>
      <c r="C69" s="175"/>
      <c r="D69" s="176" t="s">
        <v>221</v>
      </c>
      <c r="E69" s="86"/>
      <c r="F69" s="87"/>
      <c r="G69" s="87"/>
      <c r="H69" s="87"/>
      <c r="I69" s="88">
        <v>0</v>
      </c>
      <c r="J69" s="87" t="s">
        <v>18</v>
      </c>
      <c r="K69" s="86"/>
      <c r="L69" s="86"/>
      <c r="M69" s="86"/>
      <c r="N69" s="86"/>
    </row>
    <row r="70" spans="1:14" ht="174.65" customHeight="1" outlineLevel="1">
      <c r="A70" s="194"/>
      <c r="B70" s="174" t="s">
        <v>96</v>
      </c>
      <c r="C70" s="192" t="s">
        <v>882</v>
      </c>
      <c r="D70" s="190" t="s">
        <v>221</v>
      </c>
      <c r="E70" s="193" t="s">
        <v>883</v>
      </c>
      <c r="F70" s="87"/>
      <c r="G70" s="87" t="s">
        <v>242</v>
      </c>
      <c r="H70" s="87">
        <v>1</v>
      </c>
      <c r="I70" s="88">
        <v>0</v>
      </c>
      <c r="J70" s="87" t="s">
        <v>24</v>
      </c>
      <c r="K70" s="86" t="s">
        <v>884</v>
      </c>
      <c r="L70" s="86" t="s">
        <v>885</v>
      </c>
      <c r="M70" s="86"/>
      <c r="N70" s="86"/>
    </row>
    <row r="71" spans="1:14" outlineLevel="1">
      <c r="A71" s="194"/>
      <c r="B71" s="177" t="s">
        <v>101</v>
      </c>
      <c r="C71" s="175"/>
      <c r="D71" s="176" t="s">
        <v>221</v>
      </c>
      <c r="E71" s="86"/>
      <c r="F71" s="87"/>
      <c r="G71" s="87"/>
      <c r="H71" s="87"/>
      <c r="I71" s="88">
        <v>0</v>
      </c>
      <c r="J71" s="87" t="s">
        <v>18</v>
      </c>
      <c r="K71" s="86"/>
      <c r="L71" s="86"/>
      <c r="M71" s="86"/>
      <c r="N71" s="86"/>
    </row>
    <row r="72" spans="1:14" outlineLevel="1">
      <c r="A72" s="194"/>
      <c r="B72" s="177" t="s">
        <v>102</v>
      </c>
      <c r="C72" s="175"/>
      <c r="D72" s="176" t="s">
        <v>221</v>
      </c>
      <c r="E72" s="86" t="s">
        <v>886</v>
      </c>
      <c r="F72" s="87"/>
      <c r="G72" s="87"/>
      <c r="H72" s="87"/>
      <c r="I72" s="88">
        <v>0</v>
      </c>
      <c r="J72" s="87" t="s">
        <v>18</v>
      </c>
      <c r="K72" s="86"/>
      <c r="L72" s="86"/>
      <c r="M72" s="86"/>
      <c r="N72" s="86"/>
    </row>
    <row r="73" spans="1:14" outlineLevel="1">
      <c r="A73" s="194"/>
      <c r="B73" s="177" t="s">
        <v>63</v>
      </c>
      <c r="C73" s="175"/>
      <c r="D73" s="176" t="s">
        <v>221</v>
      </c>
      <c r="E73" s="86" t="s">
        <v>272</v>
      </c>
      <c r="F73" s="87"/>
      <c r="G73" s="87"/>
      <c r="H73" s="87"/>
      <c r="I73" s="88">
        <v>0</v>
      </c>
      <c r="J73" s="87" t="s">
        <v>18</v>
      </c>
      <c r="K73" s="86"/>
      <c r="L73" s="86"/>
      <c r="M73" s="86"/>
      <c r="N73" s="86"/>
    </row>
    <row r="74" spans="1:14" outlineLevel="1">
      <c r="A74" s="194"/>
      <c r="B74" s="174" t="s">
        <v>103</v>
      </c>
      <c r="C74" s="175"/>
      <c r="D74" s="176"/>
      <c r="E74" s="86"/>
      <c r="F74" s="87"/>
      <c r="G74" s="87"/>
      <c r="H74" s="87"/>
      <c r="I74" s="88"/>
      <c r="J74" s="87"/>
      <c r="K74" s="86"/>
      <c r="L74" s="86"/>
      <c r="M74" s="86"/>
      <c r="N74" s="86"/>
    </row>
    <row r="75" spans="1:14" outlineLevel="1">
      <c r="A75" s="194"/>
      <c r="B75" s="177" t="s">
        <v>106</v>
      </c>
      <c r="C75" s="175"/>
      <c r="D75" s="176"/>
      <c r="E75" s="86"/>
      <c r="F75" s="87"/>
      <c r="G75" s="87"/>
      <c r="H75" s="87"/>
      <c r="I75" s="88"/>
      <c r="J75" s="87"/>
      <c r="K75" s="86"/>
      <c r="L75" s="86"/>
      <c r="M75" s="86"/>
      <c r="N75" s="86"/>
    </row>
    <row r="76" spans="1:14" outlineLevel="1">
      <c r="A76" s="194"/>
      <c r="B76" s="177" t="s">
        <v>102</v>
      </c>
      <c r="C76" s="175"/>
      <c r="D76" s="176"/>
      <c r="E76" s="86"/>
      <c r="F76" s="87"/>
      <c r="G76" s="87"/>
      <c r="H76" s="87"/>
      <c r="I76" s="88"/>
      <c r="J76" s="87"/>
      <c r="K76" s="86"/>
      <c r="L76" s="86"/>
      <c r="M76" s="86"/>
      <c r="N76" s="86"/>
    </row>
    <row r="77" spans="1:14" outlineLevel="1">
      <c r="A77" s="194"/>
      <c r="B77" s="177" t="s">
        <v>63</v>
      </c>
      <c r="C77" s="175"/>
      <c r="D77" s="176"/>
      <c r="E77" s="86"/>
      <c r="F77" s="87"/>
      <c r="G77" s="87"/>
      <c r="H77" s="87"/>
      <c r="I77" s="88"/>
      <c r="J77" s="87"/>
      <c r="K77" s="86"/>
      <c r="L77" s="86"/>
      <c r="M77" s="86"/>
      <c r="N77" s="86"/>
    </row>
    <row r="78" spans="1:14" ht="26" outlineLevel="1">
      <c r="A78" s="194"/>
      <c r="B78" s="174" t="s">
        <v>434</v>
      </c>
      <c r="C78" s="192" t="s">
        <v>667</v>
      </c>
      <c r="D78" s="190" t="s">
        <v>125</v>
      </c>
      <c r="E78" s="193" t="s">
        <v>667</v>
      </c>
      <c r="F78" s="87"/>
      <c r="G78" s="87" t="s">
        <v>275</v>
      </c>
      <c r="H78" s="87" t="s">
        <v>125</v>
      </c>
      <c r="I78" s="88">
        <v>0</v>
      </c>
      <c r="J78" s="87" t="s">
        <v>24</v>
      </c>
      <c r="K78" s="86" t="s">
        <v>887</v>
      </c>
      <c r="L78" s="86" t="s">
        <v>888</v>
      </c>
      <c r="M78" s="86"/>
      <c r="N78" s="86"/>
    </row>
    <row r="79" spans="1:14" outlineLevel="1">
      <c r="A79" s="194"/>
      <c r="B79" s="177" t="s">
        <v>26</v>
      </c>
      <c r="C79" s="192"/>
      <c r="D79" s="190" t="s">
        <v>125</v>
      </c>
      <c r="E79" s="193"/>
      <c r="F79" s="87"/>
      <c r="G79" s="87"/>
      <c r="H79" s="87"/>
      <c r="I79" s="88">
        <v>0</v>
      </c>
      <c r="J79" s="87" t="s">
        <v>18</v>
      </c>
      <c r="K79" s="86"/>
      <c r="L79" s="86"/>
      <c r="M79" s="86"/>
      <c r="N79" s="86"/>
    </row>
    <row r="80" spans="1:14" outlineLevel="1">
      <c r="A80" s="194"/>
      <c r="B80" s="177" t="s">
        <v>63</v>
      </c>
      <c r="C80" s="192"/>
      <c r="D80" s="190" t="s">
        <v>125</v>
      </c>
      <c r="E80" s="193"/>
      <c r="F80" s="87"/>
      <c r="G80" s="87"/>
      <c r="H80" s="87"/>
      <c r="I80" s="88">
        <v>0</v>
      </c>
      <c r="J80" s="87" t="s">
        <v>18</v>
      </c>
      <c r="K80" s="86"/>
      <c r="L80" s="86"/>
      <c r="M80" s="86"/>
      <c r="N80" s="86"/>
    </row>
    <row r="81" spans="1:14" outlineLevel="1">
      <c r="A81" s="194"/>
      <c r="B81" s="174" t="s">
        <v>438</v>
      </c>
      <c r="C81" s="175"/>
      <c r="D81" s="176"/>
      <c r="E81" s="201"/>
      <c r="F81" s="87"/>
      <c r="G81" s="87"/>
      <c r="H81" s="87"/>
      <c r="I81" s="88"/>
      <c r="J81" s="87"/>
      <c r="K81" s="86"/>
      <c r="L81" s="86"/>
      <c r="M81" s="86"/>
      <c r="N81" s="86"/>
    </row>
    <row r="82" spans="1:14" outlineLevel="1">
      <c r="A82" s="194"/>
      <c r="B82" s="177" t="s">
        <v>26</v>
      </c>
      <c r="C82" s="175"/>
      <c r="D82" s="176"/>
      <c r="E82" s="86"/>
      <c r="F82" s="87"/>
      <c r="G82" s="87"/>
      <c r="H82" s="87"/>
      <c r="I82" s="88"/>
      <c r="J82" s="87"/>
      <c r="K82" s="86"/>
      <c r="L82" s="86"/>
      <c r="M82" s="86"/>
      <c r="N82" s="86"/>
    </row>
    <row r="83" spans="1:14" outlineLevel="1">
      <c r="A83" s="194"/>
      <c r="B83" s="177" t="s">
        <v>63</v>
      </c>
      <c r="C83" s="175"/>
      <c r="D83" s="176"/>
      <c r="E83" s="86"/>
      <c r="F83" s="87"/>
      <c r="G83" s="87"/>
      <c r="H83" s="87"/>
      <c r="I83" s="88"/>
      <c r="J83" s="87"/>
      <c r="K83" s="86"/>
      <c r="L83" s="86"/>
      <c r="M83" s="86"/>
      <c r="N83" s="86"/>
    </row>
    <row r="84" spans="1:14" ht="113.5" outlineLevel="1">
      <c r="A84" s="194"/>
      <c r="B84" s="174" t="s">
        <v>109</v>
      </c>
      <c r="C84" s="175" t="s">
        <v>218</v>
      </c>
      <c r="D84" s="190" t="s">
        <v>221</v>
      </c>
      <c r="E84" s="193" t="s">
        <v>889</v>
      </c>
      <c r="F84" s="87"/>
      <c r="G84" s="87" t="s">
        <v>242</v>
      </c>
      <c r="H84" s="87">
        <v>1</v>
      </c>
      <c r="I84" s="88">
        <v>0</v>
      </c>
      <c r="J84" s="87" t="s">
        <v>24</v>
      </c>
      <c r="K84" s="86" t="s">
        <v>890</v>
      </c>
      <c r="L84" s="86" t="s">
        <v>885</v>
      </c>
      <c r="M84" s="86"/>
      <c r="N84" s="86"/>
    </row>
    <row r="85" spans="1:14" outlineLevel="1">
      <c r="A85" s="194"/>
      <c r="B85" s="177" t="s">
        <v>26</v>
      </c>
      <c r="C85" s="175" t="s">
        <v>218</v>
      </c>
      <c r="D85" s="176" t="s">
        <v>221</v>
      </c>
      <c r="E85" s="86"/>
      <c r="F85" s="87"/>
      <c r="G85" s="87"/>
      <c r="H85" s="87"/>
      <c r="I85" s="88">
        <v>0</v>
      </c>
      <c r="J85" s="87" t="s">
        <v>18</v>
      </c>
      <c r="K85" s="86"/>
      <c r="L85" s="86"/>
      <c r="M85" s="86"/>
      <c r="N85" s="86"/>
    </row>
    <row r="86" spans="1:14" outlineLevel="1">
      <c r="A86" s="194"/>
      <c r="B86" s="177" t="s">
        <v>63</v>
      </c>
      <c r="C86" s="175" t="s">
        <v>218</v>
      </c>
      <c r="D86" s="176" t="s">
        <v>228</v>
      </c>
      <c r="E86" s="86"/>
      <c r="F86" s="87"/>
      <c r="G86" s="87"/>
      <c r="H86" s="87"/>
      <c r="I86" s="88">
        <v>0</v>
      </c>
      <c r="J86" s="87" t="s">
        <v>18</v>
      </c>
      <c r="K86" s="86"/>
      <c r="L86" s="86"/>
      <c r="M86" s="86"/>
      <c r="N86" s="86"/>
    </row>
    <row r="87" spans="1:14" ht="63.5" outlineLevel="1">
      <c r="A87" s="194"/>
      <c r="B87" s="174" t="s">
        <v>111</v>
      </c>
      <c r="C87" s="192" t="s">
        <v>670</v>
      </c>
      <c r="D87" s="190" t="s">
        <v>221</v>
      </c>
      <c r="E87" s="193" t="s">
        <v>891</v>
      </c>
      <c r="F87" s="87"/>
      <c r="G87" s="87" t="s">
        <v>242</v>
      </c>
      <c r="H87" s="87">
        <v>2</v>
      </c>
      <c r="I87" s="88">
        <v>0</v>
      </c>
      <c r="J87" s="87" t="s">
        <v>24</v>
      </c>
      <c r="K87" s="86" t="s">
        <v>892</v>
      </c>
      <c r="L87" s="86"/>
      <c r="M87" s="86"/>
      <c r="N87" s="86"/>
    </row>
    <row r="88" spans="1:14" outlineLevel="1">
      <c r="A88" s="194"/>
      <c r="B88" s="177" t="s">
        <v>113</v>
      </c>
      <c r="C88" s="175"/>
      <c r="D88" s="176" t="s">
        <v>221</v>
      </c>
      <c r="E88" s="86"/>
      <c r="F88" s="87"/>
      <c r="G88" s="87"/>
      <c r="H88" s="87"/>
      <c r="I88" s="88">
        <v>0</v>
      </c>
      <c r="J88" s="87" t="s">
        <v>18</v>
      </c>
      <c r="K88" s="86"/>
      <c r="L88" s="86"/>
      <c r="M88" s="86"/>
      <c r="N88" s="86"/>
    </row>
    <row r="89" spans="1:14" outlineLevel="1">
      <c r="A89" s="194"/>
      <c r="B89" s="177" t="s">
        <v>114</v>
      </c>
      <c r="C89" s="175"/>
      <c r="D89" s="176" t="s">
        <v>221</v>
      </c>
      <c r="E89" s="86" t="s">
        <v>893</v>
      </c>
      <c r="F89" s="87"/>
      <c r="G89" s="87"/>
      <c r="H89" s="87"/>
      <c r="I89" s="88">
        <v>0</v>
      </c>
      <c r="J89" s="87" t="s">
        <v>18</v>
      </c>
      <c r="K89" s="86"/>
      <c r="L89" s="86"/>
      <c r="M89" s="86"/>
      <c r="N89" s="86"/>
    </row>
    <row r="90" spans="1:14" outlineLevel="1">
      <c r="A90" s="194"/>
      <c r="B90" s="177" t="s">
        <v>115</v>
      </c>
      <c r="C90" s="175"/>
      <c r="D90" s="176" t="s">
        <v>221</v>
      </c>
      <c r="E90" s="86"/>
      <c r="F90" s="87"/>
      <c r="G90" s="87"/>
      <c r="H90" s="87"/>
      <c r="I90" s="88">
        <v>0</v>
      </c>
      <c r="J90" s="87" t="s">
        <v>18</v>
      </c>
      <c r="K90" s="86"/>
      <c r="L90" s="86"/>
      <c r="M90" s="86"/>
      <c r="N90" s="86"/>
    </row>
    <row r="91" spans="1:14" ht="113.5" outlineLevel="1">
      <c r="A91" s="194"/>
      <c r="B91" s="174" t="s">
        <v>116</v>
      </c>
      <c r="C91" s="192" t="s">
        <v>894</v>
      </c>
      <c r="D91" s="190" t="s">
        <v>221</v>
      </c>
      <c r="E91" s="193" t="s">
        <v>332</v>
      </c>
      <c r="F91" s="87" t="s">
        <v>178</v>
      </c>
      <c r="G91" s="87" t="s">
        <v>242</v>
      </c>
      <c r="H91" s="87">
        <v>1</v>
      </c>
      <c r="I91" s="88">
        <v>0</v>
      </c>
      <c r="J91" s="87" t="s">
        <v>24</v>
      </c>
      <c r="K91" s="86" t="s">
        <v>279</v>
      </c>
      <c r="L91" s="86"/>
      <c r="M91" s="86"/>
      <c r="N91" s="86"/>
    </row>
    <row r="92" spans="1:14" outlineLevel="1">
      <c r="A92" s="194"/>
      <c r="B92" s="177" t="s">
        <v>26</v>
      </c>
      <c r="C92" s="192"/>
      <c r="D92" s="190" t="s">
        <v>221</v>
      </c>
      <c r="E92" s="193"/>
      <c r="F92" s="87"/>
      <c r="G92" s="87"/>
      <c r="H92" s="87"/>
      <c r="I92" s="88">
        <v>0</v>
      </c>
      <c r="J92" s="87" t="s">
        <v>18</v>
      </c>
      <c r="K92" s="86"/>
      <c r="L92" s="86"/>
      <c r="M92" s="86"/>
      <c r="N92" s="86"/>
    </row>
    <row r="93" spans="1:14" outlineLevel="1">
      <c r="A93" s="194"/>
      <c r="B93" s="177" t="s">
        <v>115</v>
      </c>
      <c r="C93" s="192"/>
      <c r="D93" s="190" t="s">
        <v>221</v>
      </c>
      <c r="E93" s="193"/>
      <c r="F93" s="87"/>
      <c r="G93" s="87"/>
      <c r="H93" s="87"/>
      <c r="I93" s="88">
        <v>0</v>
      </c>
      <c r="J93" s="87" t="s">
        <v>18</v>
      </c>
      <c r="K93" s="86"/>
      <c r="L93" s="86"/>
      <c r="M93" s="86"/>
      <c r="N93" s="86"/>
    </row>
    <row r="94" spans="1:14">
      <c r="A94" s="194"/>
      <c r="B94" s="195" t="s">
        <v>118</v>
      </c>
      <c r="C94" s="181"/>
      <c r="D94" s="183"/>
      <c r="E94" s="184"/>
      <c r="F94" s="182"/>
      <c r="G94" s="182"/>
      <c r="H94" s="182"/>
      <c r="I94" s="173">
        <f>SUM(I95:I105)</f>
        <v>0</v>
      </c>
      <c r="J94" s="182"/>
      <c r="K94" s="184"/>
      <c r="L94" s="184"/>
      <c r="M94" s="184"/>
      <c r="N94" s="184"/>
    </row>
    <row r="95" spans="1:14" outlineLevel="1">
      <c r="A95" s="194"/>
      <c r="B95" s="174" t="s">
        <v>119</v>
      </c>
      <c r="C95" s="189"/>
      <c r="D95" s="190" t="s">
        <v>228</v>
      </c>
      <c r="E95" s="191"/>
      <c r="F95" s="87"/>
      <c r="G95" s="87"/>
      <c r="H95" s="87"/>
      <c r="I95" s="88">
        <v>0</v>
      </c>
      <c r="J95" s="87" t="s">
        <v>24</v>
      </c>
      <c r="K95" s="86"/>
      <c r="L95" s="86"/>
      <c r="M95" s="86"/>
      <c r="N95" s="86"/>
    </row>
    <row r="96" spans="1:14" outlineLevel="1">
      <c r="A96" s="194"/>
      <c r="B96" s="177" t="s">
        <v>26</v>
      </c>
      <c r="C96" s="189"/>
      <c r="D96" s="190" t="s">
        <v>228</v>
      </c>
      <c r="E96" s="191"/>
      <c r="F96" s="87"/>
      <c r="G96" s="87"/>
      <c r="H96" s="87"/>
      <c r="I96" s="88">
        <v>0</v>
      </c>
      <c r="J96" s="87" t="s">
        <v>18</v>
      </c>
      <c r="K96" s="86"/>
      <c r="L96" s="86"/>
      <c r="M96" s="86"/>
      <c r="N96" s="86"/>
    </row>
    <row r="97" spans="1:14" ht="38.5" outlineLevel="1">
      <c r="A97" s="194"/>
      <c r="B97" s="174" t="s">
        <v>122</v>
      </c>
      <c r="C97" s="192" t="s">
        <v>895</v>
      </c>
      <c r="D97" s="190" t="s">
        <v>125</v>
      </c>
      <c r="E97" s="191"/>
      <c r="F97" s="87"/>
      <c r="G97" s="87" t="s">
        <v>242</v>
      </c>
      <c r="H97" s="87">
        <v>1</v>
      </c>
      <c r="I97" s="178" t="s">
        <v>32</v>
      </c>
      <c r="J97" s="87" t="s">
        <v>24</v>
      </c>
      <c r="K97" s="86" t="s">
        <v>896</v>
      </c>
      <c r="L97" s="86" t="s">
        <v>676</v>
      </c>
      <c r="M97" s="86"/>
      <c r="N97" s="86"/>
    </row>
    <row r="98" spans="1:14" outlineLevel="1">
      <c r="A98" s="194"/>
      <c r="B98" s="177" t="s">
        <v>126</v>
      </c>
      <c r="C98" s="175"/>
      <c r="D98" s="176"/>
      <c r="E98" s="86"/>
      <c r="F98" s="87"/>
      <c r="G98" s="87"/>
      <c r="H98" s="87"/>
      <c r="I98" s="178"/>
      <c r="J98" s="87" t="s">
        <v>18</v>
      </c>
      <c r="K98" s="86"/>
      <c r="L98" s="86"/>
      <c r="M98" s="86"/>
      <c r="N98" s="86"/>
    </row>
    <row r="99" spans="1:14" outlineLevel="1">
      <c r="A99" s="194"/>
      <c r="B99" s="174" t="s">
        <v>127</v>
      </c>
      <c r="C99" s="192" t="s">
        <v>897</v>
      </c>
      <c r="D99" s="190" t="s">
        <v>125</v>
      </c>
      <c r="E99" s="191"/>
      <c r="F99" s="87"/>
      <c r="G99" s="87" t="s">
        <v>242</v>
      </c>
      <c r="H99" s="87">
        <v>1</v>
      </c>
      <c r="I99" s="178" t="s">
        <v>32</v>
      </c>
      <c r="J99" s="87" t="s">
        <v>24</v>
      </c>
      <c r="K99" s="86"/>
      <c r="L99" s="86"/>
      <c r="M99" s="86"/>
      <c r="N99" s="86"/>
    </row>
    <row r="100" spans="1:14" outlineLevel="1">
      <c r="A100" s="194"/>
      <c r="B100" s="177" t="s">
        <v>129</v>
      </c>
      <c r="C100" s="192"/>
      <c r="D100" s="190" t="s">
        <v>125</v>
      </c>
      <c r="E100" s="191"/>
      <c r="F100" s="87"/>
      <c r="G100" s="87"/>
      <c r="H100" s="87"/>
      <c r="I100" s="178" t="s">
        <v>32</v>
      </c>
      <c r="J100" s="87" t="s">
        <v>18</v>
      </c>
      <c r="K100" s="86"/>
      <c r="L100" s="86"/>
      <c r="M100" s="86"/>
      <c r="N100" s="86"/>
    </row>
    <row r="101" spans="1:14" ht="38.5" outlineLevel="1">
      <c r="A101" s="194"/>
      <c r="B101" s="174" t="s">
        <v>130</v>
      </c>
      <c r="C101" s="192" t="s">
        <v>898</v>
      </c>
      <c r="D101" s="190" t="s">
        <v>221</v>
      </c>
      <c r="E101" s="193" t="s">
        <v>678</v>
      </c>
      <c r="F101" s="87"/>
      <c r="G101" s="87" t="s">
        <v>242</v>
      </c>
      <c r="H101" s="87">
        <v>13</v>
      </c>
      <c r="I101" s="88">
        <v>0</v>
      </c>
      <c r="J101" s="87" t="s">
        <v>24</v>
      </c>
      <c r="K101" s="86" t="s">
        <v>899</v>
      </c>
      <c r="L101" s="86" t="s">
        <v>680</v>
      </c>
      <c r="M101" s="86"/>
      <c r="N101" s="86"/>
    </row>
    <row r="102" spans="1:14" outlineLevel="1">
      <c r="A102" s="194"/>
      <c r="B102" s="177" t="s">
        <v>26</v>
      </c>
      <c r="C102" s="192"/>
      <c r="D102" s="190" t="s">
        <v>221</v>
      </c>
      <c r="E102" s="193"/>
      <c r="F102" s="87"/>
      <c r="G102" s="87"/>
      <c r="H102" s="87"/>
      <c r="I102" s="88">
        <v>0</v>
      </c>
      <c r="J102" s="87" t="s">
        <v>18</v>
      </c>
      <c r="K102" s="86"/>
      <c r="L102" s="86"/>
      <c r="M102" s="86"/>
      <c r="N102" s="86"/>
    </row>
    <row r="103" spans="1:14" outlineLevel="1">
      <c r="A103" s="194"/>
      <c r="B103" s="177" t="s">
        <v>63</v>
      </c>
      <c r="C103" s="192"/>
      <c r="D103" s="190" t="s">
        <v>221</v>
      </c>
      <c r="E103" s="193"/>
      <c r="F103" s="87"/>
      <c r="G103" s="87"/>
      <c r="H103" s="87"/>
      <c r="I103" s="88">
        <v>0</v>
      </c>
      <c r="J103" s="87" t="s">
        <v>18</v>
      </c>
      <c r="K103" s="86"/>
      <c r="L103" s="86"/>
      <c r="M103" s="86"/>
      <c r="N103" s="86"/>
    </row>
    <row r="104" spans="1:14" ht="26" outlineLevel="1">
      <c r="A104" s="194"/>
      <c r="B104" s="174" t="s">
        <v>131</v>
      </c>
      <c r="C104" s="192" t="s">
        <v>681</v>
      </c>
      <c r="D104" s="190" t="s">
        <v>221</v>
      </c>
      <c r="E104" s="193" t="s">
        <v>682</v>
      </c>
      <c r="F104" s="87"/>
      <c r="G104" s="87" t="s">
        <v>242</v>
      </c>
      <c r="H104" s="87">
        <v>6</v>
      </c>
      <c r="I104" s="88">
        <v>0</v>
      </c>
      <c r="J104" s="87"/>
      <c r="K104" s="86"/>
      <c r="L104" s="86"/>
      <c r="M104" s="86"/>
      <c r="N104" s="86"/>
    </row>
    <row r="105" spans="1:14" outlineLevel="1">
      <c r="A105" s="194"/>
      <c r="B105" s="177" t="s">
        <v>132</v>
      </c>
      <c r="C105" s="192"/>
      <c r="D105" s="190" t="s">
        <v>221</v>
      </c>
      <c r="E105" s="193"/>
      <c r="F105" s="87"/>
      <c r="G105" s="87"/>
      <c r="H105" s="87"/>
      <c r="I105" s="88">
        <v>0</v>
      </c>
      <c r="J105" s="87"/>
      <c r="K105" s="86"/>
      <c r="L105" s="86"/>
      <c r="M105" s="86"/>
      <c r="N105" s="86"/>
    </row>
    <row r="106" spans="1:14" outlineLevel="1">
      <c r="A106" s="194"/>
      <c r="B106" s="171" t="s">
        <v>133</v>
      </c>
      <c r="C106" s="181"/>
      <c r="D106" s="183"/>
      <c r="E106" s="184"/>
      <c r="F106" s="182"/>
      <c r="G106" s="182"/>
      <c r="H106" s="182"/>
      <c r="I106" s="173">
        <f>SUM(I107:I108)</f>
        <v>0</v>
      </c>
      <c r="J106" s="182"/>
      <c r="K106" s="184"/>
      <c r="L106" s="184"/>
      <c r="M106" s="184"/>
      <c r="N106" s="184"/>
    </row>
    <row r="107" spans="1:14" outlineLevel="1">
      <c r="A107" s="194"/>
      <c r="B107" s="174" t="s">
        <v>134</v>
      </c>
      <c r="C107" s="175"/>
      <c r="D107" s="176" t="s">
        <v>125</v>
      </c>
      <c r="E107" s="86"/>
      <c r="F107" s="87"/>
      <c r="G107" s="87"/>
      <c r="H107" s="87"/>
      <c r="I107" s="178" t="s">
        <v>32</v>
      </c>
      <c r="J107" s="87"/>
      <c r="K107" s="86"/>
      <c r="L107" s="86"/>
      <c r="M107" s="86"/>
      <c r="N107" s="86"/>
    </row>
    <row r="108" spans="1:14" outlineLevel="1">
      <c r="A108" s="194"/>
      <c r="B108" s="177" t="s">
        <v>136</v>
      </c>
      <c r="C108" s="175" t="s">
        <v>900</v>
      </c>
      <c r="D108" s="176" t="s">
        <v>125</v>
      </c>
      <c r="E108" s="86"/>
      <c r="F108" s="87"/>
      <c r="G108" s="87"/>
      <c r="H108" s="87"/>
      <c r="I108" s="178" t="s">
        <v>137</v>
      </c>
      <c r="J108" s="87"/>
      <c r="K108" s="86"/>
      <c r="L108" s="86"/>
      <c r="M108" s="86"/>
      <c r="N108" s="86"/>
    </row>
    <row r="109" spans="1:14">
      <c r="A109" s="194"/>
      <c r="B109" s="171" t="s">
        <v>139</v>
      </c>
      <c r="C109" s="181"/>
      <c r="D109" s="183"/>
      <c r="E109" s="184"/>
      <c r="F109" s="182"/>
      <c r="G109" s="182"/>
      <c r="H109" s="182"/>
      <c r="I109" s="173">
        <f>-SUM(I110)</f>
        <v>0</v>
      </c>
      <c r="J109" s="182"/>
      <c r="K109" s="184"/>
      <c r="L109" s="184"/>
      <c r="M109" s="184"/>
      <c r="N109" s="184"/>
    </row>
    <row r="110" spans="1:14" ht="70" outlineLevel="1">
      <c r="A110" s="194"/>
      <c r="B110" s="174" t="s">
        <v>140</v>
      </c>
      <c r="C110" s="192" t="s">
        <v>901</v>
      </c>
      <c r="D110" s="190" t="s">
        <v>221</v>
      </c>
      <c r="E110" s="193" t="s">
        <v>685</v>
      </c>
      <c r="F110" s="87"/>
      <c r="G110" s="87" t="s">
        <v>242</v>
      </c>
      <c r="H110" s="87">
        <v>19</v>
      </c>
      <c r="I110" s="88">
        <v>0</v>
      </c>
      <c r="J110" s="87"/>
      <c r="K110" s="90" t="s">
        <v>902</v>
      </c>
      <c r="L110" s="86"/>
      <c r="M110" s="86"/>
      <c r="N110" s="86"/>
    </row>
    <row r="111" spans="1:14" ht="15" thickBot="1">
      <c r="A111" s="202"/>
      <c r="B111" s="203"/>
      <c r="C111" s="204"/>
      <c r="D111" s="205"/>
      <c r="E111" s="206"/>
      <c r="F111" s="207"/>
      <c r="G111" s="207"/>
      <c r="H111" s="207"/>
      <c r="I111" s="207"/>
      <c r="J111" s="207"/>
      <c r="K111" s="206"/>
      <c r="L111" s="206"/>
      <c r="M111" s="206"/>
      <c r="N111" s="206"/>
    </row>
    <row r="112" spans="1:14" ht="15" thickBot="1">
      <c r="A112" s="202"/>
      <c r="B112" s="208"/>
      <c r="C112" s="204"/>
      <c r="D112" s="205"/>
      <c r="E112" s="206"/>
      <c r="F112" s="207"/>
      <c r="G112" s="209" t="s">
        <v>142</v>
      </c>
      <c r="H112" s="210"/>
      <c r="I112" s="211">
        <f>SUM(I20+I29+I47+I69+I94+I106+I109)</f>
        <v>0</v>
      </c>
      <c r="J112" s="207"/>
      <c r="K112" s="206"/>
      <c r="L112" s="206"/>
      <c r="M112" s="206"/>
      <c r="N112" s="206"/>
    </row>
    <row r="113" spans="1:14">
      <c r="A113" s="202"/>
      <c r="B113" s="208"/>
      <c r="C113" s="204"/>
      <c r="D113" s="205"/>
      <c r="E113" s="206"/>
      <c r="F113" s="207"/>
      <c r="G113" s="207"/>
      <c r="H113" s="207"/>
      <c r="I113" s="207"/>
      <c r="J113" s="207"/>
      <c r="K113" s="206"/>
      <c r="L113" s="206"/>
      <c r="M113" s="206"/>
      <c r="N113" s="206"/>
    </row>
    <row r="114" spans="1:14">
      <c r="A114" s="202"/>
      <c r="B114" s="208"/>
      <c r="C114" s="204"/>
      <c r="D114" s="205"/>
      <c r="E114" s="206"/>
      <c r="F114" s="207"/>
      <c r="G114" s="207"/>
      <c r="H114" s="207"/>
      <c r="I114" s="207"/>
      <c r="J114" s="207"/>
      <c r="K114" s="206"/>
      <c r="L114" s="206"/>
      <c r="M114" s="206"/>
      <c r="N114" s="206"/>
    </row>
    <row r="115" spans="1:14">
      <c r="A115" s="202"/>
      <c r="C115" s="204"/>
      <c r="D115" s="205"/>
      <c r="E115" s="206"/>
      <c r="F115" s="207"/>
      <c r="G115" s="207"/>
      <c r="H115" s="207"/>
      <c r="I115" s="207"/>
      <c r="J115" s="207"/>
      <c r="K115" s="206"/>
      <c r="L115" s="206"/>
      <c r="M115" s="206"/>
      <c r="N115" s="206"/>
    </row>
    <row r="116" spans="1:14">
      <c r="A116" s="202"/>
      <c r="B116" s="203"/>
      <c r="C116" s="204"/>
      <c r="D116" s="205"/>
      <c r="E116" s="206"/>
      <c r="F116" s="207"/>
      <c r="G116" s="207"/>
      <c r="H116" s="207"/>
      <c r="I116" s="207"/>
      <c r="J116" s="207"/>
      <c r="K116" s="206"/>
      <c r="L116" s="206"/>
      <c r="M116" s="206"/>
      <c r="N116" s="206"/>
    </row>
    <row r="117" spans="1:14">
      <c r="A117" s="202"/>
      <c r="B117" s="203"/>
      <c r="C117" s="204"/>
      <c r="D117" s="205"/>
      <c r="E117" s="206"/>
      <c r="F117" s="207"/>
      <c r="G117" s="207"/>
      <c r="H117" s="207"/>
      <c r="I117" s="207"/>
      <c r="J117" s="207"/>
      <c r="K117" s="206"/>
      <c r="L117" s="206"/>
      <c r="M117" s="206"/>
      <c r="N117" s="206"/>
    </row>
    <row r="118" spans="1:14">
      <c r="A118" s="202"/>
      <c r="B118" s="203"/>
      <c r="C118" s="204"/>
      <c r="D118" s="205"/>
      <c r="E118" s="206"/>
      <c r="F118" s="207"/>
      <c r="G118" s="207"/>
      <c r="H118" s="207"/>
      <c r="I118" s="207"/>
      <c r="J118" s="207"/>
      <c r="K118" s="206"/>
      <c r="L118" s="206"/>
      <c r="M118" s="206"/>
      <c r="N118" s="206"/>
    </row>
    <row r="119" spans="1:14">
      <c r="A119" s="202"/>
      <c r="B119" s="203"/>
      <c r="C119" s="204"/>
      <c r="D119" s="205"/>
      <c r="E119" s="206"/>
      <c r="F119" s="207"/>
      <c r="G119" s="207"/>
      <c r="H119" s="207"/>
      <c r="I119" s="207"/>
      <c r="J119" s="207"/>
      <c r="K119" s="206"/>
      <c r="L119" s="206"/>
      <c r="M119" s="206"/>
      <c r="N119" s="206"/>
    </row>
    <row r="120" spans="1:14">
      <c r="A120" s="202"/>
      <c r="B120" s="203"/>
      <c r="C120" s="204"/>
      <c r="D120" s="205"/>
      <c r="E120" s="206"/>
      <c r="F120" s="207"/>
      <c r="G120" s="207"/>
      <c r="H120" s="207"/>
      <c r="I120" s="207"/>
      <c r="J120" s="207"/>
      <c r="K120" s="206"/>
      <c r="L120" s="206"/>
      <c r="M120" s="206"/>
      <c r="N120" s="206"/>
    </row>
    <row r="121" spans="1:14">
      <c r="A121" s="202"/>
      <c r="B121" s="203"/>
      <c r="C121" s="204"/>
      <c r="D121" s="205"/>
      <c r="E121" s="206"/>
      <c r="F121" s="207"/>
      <c r="G121" s="207"/>
      <c r="H121" s="207"/>
      <c r="I121" s="207"/>
      <c r="J121" s="207"/>
      <c r="K121" s="206"/>
      <c r="L121" s="206"/>
      <c r="M121" s="206"/>
      <c r="N121" s="206"/>
    </row>
    <row r="122" spans="1:14">
      <c r="A122" s="202"/>
      <c r="B122" s="203"/>
      <c r="C122" s="204"/>
      <c r="D122" s="205"/>
      <c r="E122" s="206"/>
      <c r="F122" s="207"/>
      <c r="G122" s="207"/>
      <c r="H122" s="207"/>
      <c r="I122" s="207"/>
      <c r="J122" s="207"/>
      <c r="K122" s="206"/>
      <c r="L122" s="206"/>
      <c r="M122" s="206"/>
      <c r="N122" s="206"/>
    </row>
    <row r="123" spans="1:14">
      <c r="A123" s="202"/>
      <c r="B123" s="203"/>
      <c r="C123" s="204"/>
      <c r="D123" s="205"/>
      <c r="E123" s="206"/>
      <c r="F123" s="207"/>
      <c r="G123" s="207"/>
      <c r="H123" s="207"/>
      <c r="I123" s="207"/>
      <c r="J123" s="207"/>
      <c r="K123" s="206"/>
      <c r="L123" s="206"/>
      <c r="M123" s="206"/>
      <c r="N123" s="206"/>
    </row>
    <row r="124" spans="1:14">
      <c r="A124" s="202"/>
      <c r="B124" s="203"/>
      <c r="C124" s="204"/>
      <c r="D124" s="205"/>
      <c r="E124" s="206"/>
      <c r="F124" s="207"/>
      <c r="G124" s="207"/>
      <c r="H124" s="207"/>
      <c r="I124" s="207"/>
      <c r="J124" s="207"/>
      <c r="K124" s="206"/>
      <c r="L124" s="206"/>
      <c r="M124" s="206"/>
      <c r="N124" s="206"/>
    </row>
    <row r="125" spans="1:14">
      <c r="A125" s="202"/>
      <c r="B125" s="203"/>
      <c r="C125" s="204"/>
      <c r="D125" s="205"/>
      <c r="E125" s="206"/>
      <c r="F125" s="207"/>
      <c r="G125" s="207"/>
      <c r="H125" s="207"/>
      <c r="I125" s="207"/>
      <c r="J125" s="207"/>
      <c r="K125" s="206"/>
      <c r="L125" s="206"/>
      <c r="M125" s="206"/>
      <c r="N125" s="206"/>
    </row>
    <row r="126" spans="1:14">
      <c r="A126" s="202"/>
      <c r="B126" s="203"/>
      <c r="C126" s="204"/>
      <c r="D126" s="205"/>
      <c r="E126" s="206"/>
      <c r="F126" s="207"/>
      <c r="G126" s="207"/>
      <c r="H126" s="207"/>
      <c r="I126" s="207"/>
      <c r="J126" s="207"/>
      <c r="K126" s="206"/>
      <c r="L126" s="206"/>
      <c r="M126" s="206"/>
      <c r="N126" s="206"/>
    </row>
    <row r="127" spans="1:14">
      <c r="A127" s="202"/>
      <c r="B127" s="203"/>
      <c r="C127" s="204"/>
      <c r="D127" s="205"/>
      <c r="E127" s="206"/>
      <c r="F127" s="207"/>
      <c r="G127" s="207"/>
      <c r="H127" s="207"/>
      <c r="I127" s="207"/>
      <c r="J127" s="207"/>
      <c r="K127" s="206"/>
      <c r="L127" s="206"/>
      <c r="M127" s="206"/>
      <c r="N127" s="206"/>
    </row>
    <row r="128" spans="1:14">
      <c r="A128" s="202"/>
      <c r="B128" s="203"/>
      <c r="C128" s="204"/>
      <c r="D128" s="205"/>
      <c r="E128" s="206"/>
      <c r="F128" s="207"/>
      <c r="G128" s="207"/>
      <c r="H128" s="207"/>
      <c r="I128" s="207"/>
      <c r="J128" s="207"/>
      <c r="K128" s="206"/>
      <c r="L128" s="206"/>
      <c r="M128" s="206"/>
      <c r="N128" s="206"/>
    </row>
    <row r="129" spans="1:14">
      <c r="A129" s="202"/>
      <c r="B129" s="203"/>
      <c r="C129" s="204"/>
      <c r="D129" s="205"/>
      <c r="E129" s="206"/>
      <c r="F129" s="207"/>
      <c r="G129" s="207"/>
      <c r="H129" s="207"/>
      <c r="I129" s="207"/>
      <c r="J129" s="207"/>
      <c r="K129" s="206"/>
      <c r="L129" s="206"/>
      <c r="M129" s="206"/>
      <c r="N129" s="206"/>
    </row>
    <row r="130" spans="1:14">
      <c r="A130" s="202"/>
      <c r="B130" s="203"/>
      <c r="C130" s="204"/>
      <c r="D130" s="205"/>
      <c r="E130" s="206"/>
      <c r="F130" s="207"/>
      <c r="G130" s="207"/>
      <c r="H130" s="207"/>
      <c r="I130" s="207"/>
      <c r="J130" s="207"/>
      <c r="K130" s="206"/>
      <c r="L130" s="206"/>
      <c r="M130" s="206"/>
      <c r="N130" s="206"/>
    </row>
    <row r="131" spans="1:14">
      <c r="A131" s="202"/>
      <c r="B131" s="203"/>
      <c r="C131" s="204"/>
      <c r="D131" s="205"/>
      <c r="E131" s="206"/>
      <c r="F131" s="207"/>
      <c r="G131" s="207"/>
      <c r="H131" s="207"/>
      <c r="I131" s="207"/>
      <c r="J131" s="207"/>
      <c r="K131" s="206"/>
      <c r="L131" s="206"/>
      <c r="M131" s="206"/>
      <c r="N131" s="206"/>
    </row>
    <row r="132" spans="1:14">
      <c r="A132" s="202"/>
      <c r="B132" s="203"/>
      <c r="C132" s="204"/>
      <c r="D132" s="205"/>
      <c r="E132" s="206"/>
      <c r="F132" s="207"/>
      <c r="G132" s="207"/>
      <c r="H132" s="207"/>
      <c r="I132" s="207"/>
      <c r="J132" s="207"/>
      <c r="K132" s="206"/>
      <c r="L132" s="206"/>
      <c r="M132" s="206"/>
      <c r="N132" s="206"/>
    </row>
    <row r="133" spans="1:14">
      <c r="A133" s="202"/>
      <c r="B133" s="203"/>
      <c r="C133" s="204"/>
      <c r="D133" s="205"/>
      <c r="E133" s="206"/>
      <c r="F133" s="207"/>
      <c r="G133" s="207"/>
      <c r="H133" s="207"/>
      <c r="I133" s="207"/>
      <c r="J133" s="207"/>
      <c r="K133" s="206"/>
      <c r="L133" s="206"/>
      <c r="M133" s="206"/>
      <c r="N133" s="206"/>
    </row>
    <row r="134" spans="1:14">
      <c r="A134" s="202"/>
      <c r="B134" s="203"/>
      <c r="C134" s="204"/>
      <c r="D134" s="205"/>
      <c r="E134" s="206"/>
      <c r="F134" s="207"/>
      <c r="G134" s="207"/>
      <c r="H134" s="207"/>
      <c r="I134" s="207"/>
      <c r="J134" s="207"/>
      <c r="K134" s="206"/>
      <c r="L134" s="206"/>
      <c r="M134" s="206"/>
      <c r="N134" s="206"/>
    </row>
    <row r="135" spans="1:14">
      <c r="A135" s="202"/>
      <c r="B135" s="203"/>
      <c r="C135" s="204"/>
      <c r="D135" s="205"/>
      <c r="E135" s="206"/>
      <c r="F135" s="207"/>
      <c r="G135" s="207"/>
      <c r="H135" s="207"/>
      <c r="I135" s="207"/>
      <c r="J135" s="207"/>
      <c r="K135" s="206"/>
      <c r="L135" s="206"/>
      <c r="M135" s="206"/>
      <c r="N135" s="206"/>
    </row>
    <row r="136" spans="1:14">
      <c r="A136" s="202"/>
      <c r="B136" s="203"/>
      <c r="C136" s="204"/>
      <c r="D136" s="205"/>
      <c r="E136" s="206"/>
      <c r="F136" s="207"/>
      <c r="G136" s="207"/>
      <c r="H136" s="207"/>
      <c r="I136" s="207"/>
      <c r="J136" s="207"/>
      <c r="K136" s="206"/>
      <c r="L136" s="206"/>
      <c r="M136" s="206"/>
      <c r="N136" s="206"/>
    </row>
    <row r="137" spans="1:14">
      <c r="A137" s="202"/>
      <c r="B137" s="203"/>
      <c r="C137" s="204"/>
      <c r="D137" s="205"/>
      <c r="E137" s="206"/>
      <c r="F137" s="207"/>
      <c r="G137" s="207"/>
      <c r="H137" s="207"/>
      <c r="I137" s="207"/>
      <c r="J137" s="207"/>
      <c r="K137" s="206"/>
      <c r="L137" s="206"/>
      <c r="M137" s="206"/>
      <c r="N137" s="206"/>
    </row>
    <row r="138" spans="1:14">
      <c r="A138" s="202"/>
      <c r="B138" s="203"/>
      <c r="C138" s="204"/>
      <c r="D138" s="205"/>
      <c r="E138" s="206"/>
      <c r="F138" s="207"/>
      <c r="G138" s="207"/>
      <c r="H138" s="207"/>
      <c r="I138" s="207"/>
      <c r="J138" s="207"/>
      <c r="K138" s="206"/>
      <c r="L138" s="206"/>
      <c r="M138" s="206"/>
      <c r="N138" s="206"/>
    </row>
    <row r="139" spans="1:14">
      <c r="A139" s="202"/>
      <c r="B139" s="203"/>
      <c r="C139" s="204"/>
      <c r="D139" s="205"/>
      <c r="E139" s="206"/>
      <c r="F139" s="207"/>
      <c r="G139" s="207"/>
      <c r="H139" s="207"/>
      <c r="I139" s="207"/>
      <c r="J139" s="207"/>
      <c r="K139" s="206"/>
      <c r="L139" s="206"/>
      <c r="M139" s="206"/>
      <c r="N139" s="206"/>
    </row>
    <row r="140" spans="1:14">
      <c r="A140" s="202"/>
      <c r="B140" s="203"/>
      <c r="C140" s="204"/>
      <c r="D140" s="205"/>
      <c r="E140" s="206"/>
      <c r="F140" s="207"/>
      <c r="G140" s="207"/>
      <c r="H140" s="207"/>
      <c r="I140" s="207"/>
      <c r="J140" s="207"/>
      <c r="K140" s="206"/>
      <c r="L140" s="206"/>
      <c r="M140" s="206"/>
      <c r="N140" s="206"/>
    </row>
  </sheetData>
  <autoFilter ref="A3:M110" xr:uid="{00000000-0009-0000-0000-000002000000}"/>
  <dataValidations count="3">
    <dataValidation type="list" allowBlank="1" showInputMessage="1" showErrorMessage="1" sqref="D7:D11 D20:D110" xr:uid="{1AA37CE4-C755-4710-8372-326F22631F66}">
      <formula1>"Y,N,TBD"</formula1>
    </dataValidation>
    <dataValidation type="list" allowBlank="1" showInputMessage="1" showErrorMessage="1" sqref="G7:G11 G20:G110" xr:uid="{925A26AC-2280-4FF9-9F78-838FD3229707}">
      <formula1>"Ft' In"", Inches, NA, LF, SQ FT"</formula1>
    </dataValidation>
    <dataValidation type="list" allowBlank="1" showInputMessage="1" showErrorMessage="1" sqref="J1:J1048576" xr:uid="{C923C766-0AD7-449F-AB79-8093F4355C33}">
      <formula1>"Materials, Labor"</formula1>
    </dataValidation>
  </dataValidations>
  <pageMargins left="0.7" right="0.7" top="0.75" bottom="0.75" header="0.3" footer="0.3"/>
  <pageSetup scale="43" fitToHeight="0" orientation="landscape" horizontalDpi="4294967293"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56758EDE-DD29-4FDF-8C06-A59BB5CC1801}">
          <x14:formula1>
            <xm:f>'Upgrade Summary'!$G$30:$G$33</xm:f>
          </x14:formula1>
          <xm:sqref>E30</xm:sqref>
        </x14:dataValidation>
        <x14:dataValidation type="list" allowBlank="1" showInputMessage="1" showErrorMessage="1" xr:uid="{F16C11E7-2D9D-48A4-9CAA-F8F0FBC0EAC5}">
          <x14:formula1>
            <xm:f>'Upgrade Summary'!$G$38:$J$38</xm:f>
          </x14:formula1>
          <xm:sqref>E38</xm:sqref>
        </x14:dataValidation>
        <x14:dataValidation type="list" allowBlank="1" showInputMessage="1" showErrorMessage="1" xr:uid="{9D39FEB3-2D12-4023-B6A4-3FF701E7D7EF}">
          <x14:formula1>
            <xm:f>'Upgrade Summary'!$H$45:$K$45</xm:f>
          </x14:formula1>
          <xm:sqref>E44</xm:sqref>
        </x14:dataValidation>
        <x14:dataValidation type="list" allowBlank="1" showInputMessage="1" showErrorMessage="1" xr:uid="{DD699790-D0DB-4991-BBDE-DECCC1D3E936}">
          <x14:formula1>
            <xm:f>'Upgrade Summary'!$G$41:$J$41</xm:f>
          </x14:formula1>
          <xm:sqref>E41</xm:sqref>
        </x14:dataValidation>
      </x14:dataValidations>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3ED76-14DD-435D-82D2-713F80E5ECEC}">
  <sheetPr>
    <outlinePr summaryBelow="0"/>
  </sheetPr>
  <dimension ref="A1:N139"/>
  <sheetViews>
    <sheetView topLeftCell="A22" zoomScale="90" zoomScaleNormal="90" workbookViewId="0">
      <selection activeCell="H38" sqref="H38"/>
    </sheetView>
  </sheetViews>
  <sheetFormatPr defaultRowHeight="14.5" outlineLevelRow="1"/>
  <cols>
    <col min="1" max="1" width="14.26953125" customWidth="1"/>
    <col min="2" max="2" width="42.54296875" customWidth="1"/>
    <col min="3" max="3" width="26" customWidth="1"/>
    <col min="4" max="4" width="13.453125" customWidth="1"/>
    <col min="5" max="5" width="35.453125" customWidth="1"/>
    <col min="6" max="6" width="16.26953125" customWidth="1"/>
    <col min="7" max="7" width="20.7265625" customWidth="1"/>
    <col min="8" max="8" width="8" customWidth="1"/>
    <col min="9" max="9" width="15" customWidth="1"/>
    <col min="10" max="10" width="18.7265625" customWidth="1"/>
    <col min="11" max="11" width="66.1796875" style="78" customWidth="1"/>
    <col min="12" max="12" width="48.54296875" customWidth="1"/>
    <col min="13" max="13" width="43.1796875" customWidth="1"/>
    <col min="14" max="14" width="34" customWidth="1"/>
  </cols>
  <sheetData>
    <row r="1" spans="1:14">
      <c r="B1" s="68" t="s">
        <v>215</v>
      </c>
      <c r="C1">
        <v>3057</v>
      </c>
    </row>
    <row r="2" spans="1:14" ht="30" customHeight="1">
      <c r="B2" s="65" t="s">
        <v>216</v>
      </c>
      <c r="C2" s="65" t="s">
        <v>217</v>
      </c>
    </row>
    <row r="3" spans="1:14" s="3" customFormat="1">
      <c r="A3" s="52" t="s">
        <v>0</v>
      </c>
      <c r="B3" s="52" t="s">
        <v>1</v>
      </c>
      <c r="C3" s="52" t="s">
        <v>2</v>
      </c>
      <c r="D3" s="52" t="s">
        <v>3</v>
      </c>
      <c r="E3" s="52" t="s">
        <v>4</v>
      </c>
      <c r="F3" s="52" t="s">
        <v>5</v>
      </c>
      <c r="G3" s="52" t="s">
        <v>6</v>
      </c>
      <c r="H3" s="52" t="s">
        <v>7</v>
      </c>
      <c r="I3" s="52" t="s">
        <v>8</v>
      </c>
      <c r="J3" s="52" t="s">
        <v>9</v>
      </c>
      <c r="K3" s="79" t="s">
        <v>10</v>
      </c>
      <c r="L3" s="52" t="s">
        <v>11</v>
      </c>
      <c r="M3" s="52" t="s">
        <v>12</v>
      </c>
      <c r="N3" s="52" t="s">
        <v>13</v>
      </c>
    </row>
    <row r="4" spans="1:14" s="3" customFormat="1">
      <c r="A4" s="52"/>
      <c r="B4" s="138" t="s">
        <v>15</v>
      </c>
      <c r="C4" s="53"/>
      <c r="D4" s="53"/>
      <c r="E4" s="53"/>
      <c r="F4" s="53"/>
      <c r="G4" s="53"/>
      <c r="H4" s="53"/>
      <c r="I4" s="67">
        <f>I5</f>
        <v>0</v>
      </c>
      <c r="J4" s="53"/>
      <c r="K4" s="80"/>
      <c r="L4" s="53"/>
      <c r="M4" s="53"/>
      <c r="N4" s="53"/>
    </row>
    <row r="5" spans="1:14" s="3" customFormat="1" ht="26.5" outlineLevel="1">
      <c r="A5" s="52"/>
      <c r="B5" s="54" t="s">
        <v>17</v>
      </c>
      <c r="C5" s="52"/>
      <c r="D5" s="52"/>
      <c r="E5" s="52"/>
      <c r="F5" s="52"/>
      <c r="G5" s="52"/>
      <c r="H5" s="52"/>
      <c r="I5" s="139">
        <v>0</v>
      </c>
      <c r="J5" s="75" t="s">
        <v>18</v>
      </c>
      <c r="K5" s="79"/>
      <c r="L5" s="84" t="s">
        <v>19</v>
      </c>
      <c r="M5" s="52"/>
      <c r="N5" s="52"/>
    </row>
    <row r="6" spans="1:14" s="3" customFormat="1">
      <c r="A6" s="52"/>
      <c r="B6" s="138" t="s">
        <v>21</v>
      </c>
      <c r="C6" s="53"/>
      <c r="D6" s="53"/>
      <c r="E6" s="53"/>
      <c r="F6" s="53"/>
      <c r="G6" s="53"/>
      <c r="H6" s="53"/>
      <c r="I6" s="67">
        <f>SUM(I7:I11)</f>
        <v>0</v>
      </c>
      <c r="J6" s="53"/>
      <c r="K6" s="80"/>
      <c r="L6" s="53"/>
      <c r="M6" s="53"/>
      <c r="N6" s="53"/>
    </row>
    <row r="7" spans="1:14" s="3" customFormat="1" outlineLevel="1">
      <c r="A7" s="52"/>
      <c r="B7" s="54" t="s">
        <v>23</v>
      </c>
      <c r="C7" s="71"/>
      <c r="D7" s="74"/>
      <c r="E7" s="72"/>
      <c r="F7" s="75"/>
      <c r="G7" s="75"/>
      <c r="H7" s="75"/>
      <c r="I7" s="139">
        <v>0</v>
      </c>
      <c r="J7" s="75" t="s">
        <v>24</v>
      </c>
      <c r="K7" s="72"/>
      <c r="L7" s="72"/>
      <c r="M7" s="52"/>
      <c r="N7" s="52"/>
    </row>
    <row r="8" spans="1:14" s="3" customFormat="1" outlineLevel="1">
      <c r="A8" s="52"/>
      <c r="B8" s="57" t="s">
        <v>26</v>
      </c>
      <c r="C8" s="71" t="s">
        <v>218</v>
      </c>
      <c r="D8" s="74" t="s">
        <v>125</v>
      </c>
      <c r="E8" s="72"/>
      <c r="F8" s="75"/>
      <c r="G8" s="75"/>
      <c r="H8" s="75"/>
      <c r="I8" s="139">
        <v>0</v>
      </c>
      <c r="J8" s="75" t="s">
        <v>18</v>
      </c>
      <c r="K8" s="72"/>
      <c r="L8" s="72"/>
      <c r="M8" s="52"/>
      <c r="N8" s="52"/>
    </row>
    <row r="9" spans="1:14" s="3" customFormat="1" outlineLevel="1">
      <c r="A9" s="52"/>
      <c r="B9" s="54" t="s">
        <v>28</v>
      </c>
      <c r="C9" s="71" t="s">
        <v>218</v>
      </c>
      <c r="D9" s="74" t="s">
        <v>125</v>
      </c>
      <c r="E9" s="72"/>
      <c r="F9" s="75"/>
      <c r="G9" s="75"/>
      <c r="H9" s="75"/>
      <c r="I9" s="139">
        <v>0</v>
      </c>
      <c r="J9" s="75" t="s">
        <v>24</v>
      </c>
      <c r="K9" s="72"/>
      <c r="L9" s="72"/>
      <c r="M9" s="52"/>
      <c r="N9" s="52"/>
    </row>
    <row r="10" spans="1:14" s="3" customFormat="1" outlineLevel="1">
      <c r="A10" s="52"/>
      <c r="B10" s="57" t="s">
        <v>26</v>
      </c>
      <c r="C10" s="71"/>
      <c r="D10" s="74"/>
      <c r="E10" s="72"/>
      <c r="F10" s="75"/>
      <c r="G10" s="75"/>
      <c r="H10" s="75"/>
      <c r="I10" s="139">
        <v>0</v>
      </c>
      <c r="J10" s="75" t="s">
        <v>18</v>
      </c>
      <c r="K10" s="72"/>
      <c r="L10" s="72"/>
      <c r="M10" s="52"/>
      <c r="N10" s="52"/>
    </row>
    <row r="11" spans="1:14" s="3" customFormat="1" outlineLevel="1">
      <c r="A11" s="52"/>
      <c r="B11" s="54" t="s">
        <v>31</v>
      </c>
      <c r="C11" s="71" t="s">
        <v>219</v>
      </c>
      <c r="D11" s="74" t="s">
        <v>125</v>
      </c>
      <c r="E11" s="72"/>
      <c r="F11" s="75"/>
      <c r="G11" s="75"/>
      <c r="H11" s="75"/>
      <c r="I11" s="140" t="s">
        <v>32</v>
      </c>
      <c r="J11" s="75"/>
      <c r="L11" s="72"/>
      <c r="M11" s="52"/>
      <c r="N11" s="52"/>
    </row>
    <row r="12" spans="1:14" s="3" customFormat="1">
      <c r="A12" s="52"/>
      <c r="B12" s="138" t="s">
        <v>35</v>
      </c>
      <c r="C12" s="53"/>
      <c r="D12" s="53"/>
      <c r="E12" s="53"/>
      <c r="F12" s="53"/>
      <c r="G12" s="53"/>
      <c r="H12" s="53"/>
      <c r="I12" s="67">
        <f>SUM(I13:I16)</f>
        <v>0</v>
      </c>
      <c r="J12" s="53"/>
      <c r="K12" s="80"/>
      <c r="L12" s="53"/>
      <c r="M12" s="53"/>
      <c r="N12" s="53"/>
    </row>
    <row r="13" spans="1:14" s="3" customFormat="1" ht="51" outlineLevel="1">
      <c r="A13" s="52"/>
      <c r="B13" s="69" t="s">
        <v>37</v>
      </c>
      <c r="C13" s="71" t="s">
        <v>903</v>
      </c>
      <c r="D13" s="71"/>
      <c r="E13" s="71" t="s">
        <v>904</v>
      </c>
      <c r="F13" s="71"/>
      <c r="G13" s="75"/>
      <c r="H13" s="71"/>
      <c r="I13" s="139">
        <v>0</v>
      </c>
      <c r="J13" s="75" t="s">
        <v>24</v>
      </c>
      <c r="K13" s="79"/>
      <c r="L13" s="84" t="s">
        <v>38</v>
      </c>
      <c r="M13" s="52"/>
      <c r="N13" s="52"/>
    </row>
    <row r="14" spans="1:14" s="3" customFormat="1" outlineLevel="1">
      <c r="A14" s="52"/>
      <c r="B14" s="70" t="s">
        <v>18</v>
      </c>
      <c r="C14" s="71"/>
      <c r="D14" s="71"/>
      <c r="E14" s="71"/>
      <c r="F14" s="71"/>
      <c r="G14" s="75"/>
      <c r="H14" s="71"/>
      <c r="I14" s="139">
        <v>0</v>
      </c>
      <c r="J14" s="75" t="s">
        <v>18</v>
      </c>
      <c r="K14" s="79"/>
      <c r="L14" s="52"/>
      <c r="M14" s="52"/>
      <c r="N14" s="52"/>
    </row>
    <row r="15" spans="1:14" s="3" customFormat="1" outlineLevel="1">
      <c r="A15" s="52"/>
      <c r="B15" s="69" t="s">
        <v>41</v>
      </c>
      <c r="C15" s="71"/>
      <c r="D15" s="71"/>
      <c r="E15" s="52"/>
      <c r="F15" s="52"/>
      <c r="G15" s="75"/>
      <c r="H15" s="52"/>
      <c r="I15" s="139">
        <v>0</v>
      </c>
      <c r="J15" s="75" t="s">
        <v>24</v>
      </c>
      <c r="K15" s="79"/>
      <c r="L15" s="52"/>
      <c r="M15" s="52"/>
      <c r="N15" s="52"/>
    </row>
    <row r="16" spans="1:14" s="3" customFormat="1" outlineLevel="1">
      <c r="A16" s="52"/>
      <c r="B16" s="70" t="s">
        <v>18</v>
      </c>
      <c r="C16" s="71"/>
      <c r="D16" s="71"/>
      <c r="E16" s="52"/>
      <c r="F16" s="52"/>
      <c r="G16" s="75"/>
      <c r="H16" s="52"/>
      <c r="I16" s="139">
        <v>0</v>
      </c>
      <c r="J16" s="75" t="s">
        <v>18</v>
      </c>
      <c r="K16" s="79"/>
      <c r="L16" s="52"/>
      <c r="M16" s="52"/>
      <c r="N16" s="52"/>
    </row>
    <row r="17" spans="1:14" s="3" customFormat="1">
      <c r="A17" s="52"/>
      <c r="B17" s="138" t="s">
        <v>44</v>
      </c>
      <c r="C17" s="141"/>
      <c r="D17" s="141"/>
      <c r="E17" s="53"/>
      <c r="F17" s="53"/>
      <c r="G17" s="142"/>
      <c r="H17" s="53"/>
      <c r="I17" s="67">
        <f>SUM(I18:I19)</f>
        <v>0</v>
      </c>
      <c r="J17" s="53"/>
      <c r="K17" s="80"/>
      <c r="L17" s="53"/>
      <c r="M17" s="53"/>
      <c r="N17" s="53"/>
    </row>
    <row r="18" spans="1:14" s="3" customFormat="1" outlineLevel="1">
      <c r="A18" s="52"/>
      <c r="B18" s="69" t="s">
        <v>45</v>
      </c>
      <c r="C18" s="71"/>
      <c r="D18" s="71"/>
      <c r="E18" s="52"/>
      <c r="F18" s="52"/>
      <c r="G18" s="75"/>
      <c r="H18" s="52"/>
      <c r="I18" s="139">
        <v>0</v>
      </c>
      <c r="J18" s="75" t="s">
        <v>24</v>
      </c>
      <c r="K18" s="79"/>
      <c r="L18" s="52"/>
      <c r="M18" s="52"/>
      <c r="N18" s="52"/>
    </row>
    <row r="19" spans="1:14" s="3" customFormat="1" outlineLevel="1">
      <c r="A19" s="52"/>
      <c r="B19" s="70" t="s">
        <v>18</v>
      </c>
      <c r="C19" s="71"/>
      <c r="D19" s="71"/>
      <c r="E19" s="52"/>
      <c r="F19" s="52"/>
      <c r="G19" s="75"/>
      <c r="H19" s="52"/>
      <c r="I19" s="139">
        <v>0</v>
      </c>
      <c r="J19" s="75" t="s">
        <v>18</v>
      </c>
      <c r="K19" s="79"/>
      <c r="L19" s="52"/>
      <c r="M19" s="52"/>
      <c r="N19" s="52"/>
    </row>
    <row r="20" spans="1:14" s="3" customFormat="1">
      <c r="A20" s="52"/>
      <c r="B20" s="138" t="s">
        <v>46</v>
      </c>
      <c r="C20" s="141"/>
      <c r="D20" s="160"/>
      <c r="E20" s="143"/>
      <c r="F20" s="142"/>
      <c r="G20" s="142"/>
      <c r="H20" s="142"/>
      <c r="I20" s="67">
        <f>SUM(I21:I28)</f>
        <v>0</v>
      </c>
      <c r="J20" s="142"/>
      <c r="K20" s="143"/>
      <c r="L20" s="143"/>
      <c r="M20" s="53"/>
      <c r="N20" s="53"/>
    </row>
    <row r="21" spans="1:14" s="3" customFormat="1" ht="113.5" outlineLevel="1">
      <c r="A21" s="52"/>
      <c r="B21" s="54" t="s">
        <v>47</v>
      </c>
      <c r="C21" s="3" t="s">
        <v>905</v>
      </c>
      <c r="D21" s="74" t="s">
        <v>221</v>
      </c>
      <c r="E21" s="72" t="s">
        <v>906</v>
      </c>
      <c r="F21" s="144">
        <v>1560</v>
      </c>
      <c r="G21" s="144" t="s">
        <v>223</v>
      </c>
      <c r="H21" s="144">
        <v>1</v>
      </c>
      <c r="I21" s="139">
        <v>0</v>
      </c>
      <c r="J21" s="75" t="s">
        <v>24</v>
      </c>
      <c r="K21" s="72" t="s">
        <v>907</v>
      </c>
      <c r="L21" s="72" t="s">
        <v>908</v>
      </c>
      <c r="M21" s="52"/>
      <c r="N21" s="100" t="s">
        <v>909</v>
      </c>
    </row>
    <row r="22" spans="1:14" s="3" customFormat="1" outlineLevel="1">
      <c r="A22" s="52"/>
      <c r="B22" s="57" t="s">
        <v>50</v>
      </c>
      <c r="C22" s="71" t="s">
        <v>218</v>
      </c>
      <c r="D22" s="74" t="s">
        <v>221</v>
      </c>
      <c r="E22" s="72"/>
      <c r="F22" s="75"/>
      <c r="G22" s="75"/>
      <c r="H22" s="75"/>
      <c r="I22" s="139">
        <v>0</v>
      </c>
      <c r="J22" s="75" t="s">
        <v>18</v>
      </c>
      <c r="K22" s="72"/>
      <c r="L22" s="72"/>
      <c r="M22" s="52"/>
      <c r="N22" s="52"/>
    </row>
    <row r="23" spans="1:14" s="3" customFormat="1" ht="34.5" customHeight="1" outlineLevel="1">
      <c r="A23" s="52"/>
      <c r="B23" s="54" t="s">
        <v>51</v>
      </c>
      <c r="C23" s="3" t="s">
        <v>219</v>
      </c>
      <c r="D23" s="74" t="s">
        <v>221</v>
      </c>
      <c r="E23" s="72" t="s">
        <v>910</v>
      </c>
      <c r="F23" s="75"/>
      <c r="H23" s="144">
        <v>1</v>
      </c>
      <c r="I23" s="139">
        <v>0</v>
      </c>
      <c r="J23" s="75" t="s">
        <v>24</v>
      </c>
      <c r="K23" s="72"/>
      <c r="L23" s="72"/>
      <c r="M23" s="52"/>
      <c r="N23" s="100" t="s">
        <v>909</v>
      </c>
    </row>
    <row r="24" spans="1:14" s="3" customFormat="1" outlineLevel="1">
      <c r="A24" s="52"/>
      <c r="B24" s="57" t="s">
        <v>50</v>
      </c>
      <c r="C24" s="71" t="s">
        <v>227</v>
      </c>
      <c r="D24" s="74" t="s">
        <v>228</v>
      </c>
      <c r="F24" s="144"/>
      <c r="G24" s="144" t="s">
        <v>223</v>
      </c>
      <c r="I24" s="139">
        <v>0</v>
      </c>
      <c r="J24" s="75" t="s">
        <v>18</v>
      </c>
      <c r="L24" s="72"/>
      <c r="M24" s="83"/>
      <c r="N24" s="52"/>
    </row>
    <row r="25" spans="1:14" s="3" customFormat="1" ht="26" outlineLevel="1">
      <c r="A25" s="52"/>
      <c r="B25" s="54" t="s">
        <v>54</v>
      </c>
      <c r="C25" s="71" t="s">
        <v>219</v>
      </c>
      <c r="D25" s="74" t="s">
        <v>125</v>
      </c>
      <c r="E25" s="72" t="s">
        <v>911</v>
      </c>
      <c r="F25" s="144"/>
      <c r="G25" s="75" t="s">
        <v>223</v>
      </c>
      <c r="H25" s="144"/>
      <c r="I25" s="139">
        <v>0</v>
      </c>
      <c r="J25" s="75" t="s">
        <v>24</v>
      </c>
      <c r="K25" s="72"/>
      <c r="L25" s="72"/>
      <c r="M25" s="52"/>
      <c r="N25" s="100" t="s">
        <v>909</v>
      </c>
    </row>
    <row r="26" spans="1:14" s="3" customFormat="1" outlineLevel="1">
      <c r="A26" s="52"/>
      <c r="B26" s="57" t="s">
        <v>50</v>
      </c>
      <c r="G26" s="75"/>
      <c r="H26" s="75"/>
      <c r="I26" s="139">
        <v>0</v>
      </c>
      <c r="J26" s="75" t="s">
        <v>18</v>
      </c>
      <c r="K26" s="72"/>
      <c r="L26" s="72"/>
      <c r="M26" s="52"/>
      <c r="N26" s="52"/>
    </row>
    <row r="27" spans="1:14" s="3" customFormat="1" ht="26" outlineLevel="1">
      <c r="A27" s="52"/>
      <c r="B27" s="54" t="s">
        <v>55</v>
      </c>
      <c r="C27" s="71" t="s">
        <v>912</v>
      </c>
      <c r="D27" s="74" t="s">
        <v>221</v>
      </c>
      <c r="E27" s="94" t="s">
        <v>231</v>
      </c>
      <c r="F27" s="75"/>
      <c r="G27" s="75" t="s">
        <v>223</v>
      </c>
      <c r="H27" s="75">
        <v>1</v>
      </c>
      <c r="I27" s="139">
        <v>0</v>
      </c>
      <c r="J27" s="75" t="s">
        <v>24</v>
      </c>
      <c r="K27" s="72" t="s">
        <v>913</v>
      </c>
      <c r="L27" s="72"/>
      <c r="M27" s="52"/>
      <c r="N27" s="52"/>
    </row>
    <row r="28" spans="1:14" s="3" customFormat="1" outlineLevel="1">
      <c r="A28" s="52"/>
      <c r="B28" s="57" t="s">
        <v>50</v>
      </c>
      <c r="C28" s="71"/>
      <c r="D28" s="74"/>
      <c r="E28" s="72"/>
      <c r="F28" s="75"/>
      <c r="G28" s="75"/>
      <c r="H28" s="75"/>
      <c r="I28" s="139">
        <v>0</v>
      </c>
      <c r="J28" s="75" t="s">
        <v>18</v>
      </c>
      <c r="K28" s="72"/>
      <c r="L28" s="72"/>
      <c r="M28" s="52"/>
      <c r="N28" s="52"/>
    </row>
    <row r="29" spans="1:14">
      <c r="A29" s="145"/>
      <c r="B29" s="55" t="s">
        <v>56</v>
      </c>
      <c r="C29" s="141"/>
      <c r="D29" s="160"/>
      <c r="E29" s="143"/>
      <c r="F29" s="142"/>
      <c r="G29" s="142"/>
      <c r="H29" s="142"/>
      <c r="I29" s="67">
        <f>SUM(I30:I46)</f>
        <v>0</v>
      </c>
      <c r="J29" s="142"/>
      <c r="K29" s="143"/>
      <c r="L29" s="143"/>
      <c r="M29" s="143"/>
      <c r="N29" s="143"/>
    </row>
    <row r="30" spans="1:14" outlineLevel="1">
      <c r="A30" s="146"/>
      <c r="B30" s="54" t="s">
        <v>57</v>
      </c>
      <c r="C30" s="71" t="s">
        <v>914</v>
      </c>
      <c r="D30" s="74" t="s">
        <v>221</v>
      </c>
      <c r="E30" s="94" t="s">
        <v>182</v>
      </c>
      <c r="F30" s="75">
        <v>30</v>
      </c>
      <c r="G30" s="74" t="s">
        <v>234</v>
      </c>
      <c r="H30" s="75">
        <v>4</v>
      </c>
      <c r="I30" s="139">
        <v>0</v>
      </c>
      <c r="J30" s="75" t="s">
        <v>24</v>
      </c>
      <c r="K30" s="72" t="s">
        <v>915</v>
      </c>
      <c r="L30" s="72"/>
      <c r="M30" s="72"/>
      <c r="N30" s="100" t="s">
        <v>49</v>
      </c>
    </row>
    <row r="31" spans="1:14" outlineLevel="1">
      <c r="B31" s="57" t="s">
        <v>59</v>
      </c>
      <c r="C31" s="71" t="s">
        <v>916</v>
      </c>
      <c r="D31" s="74" t="s">
        <v>228</v>
      </c>
      <c r="E31" s="72" t="s">
        <v>218</v>
      </c>
      <c r="F31" s="75">
        <v>0</v>
      </c>
      <c r="G31" s="74" t="s">
        <v>239</v>
      </c>
      <c r="H31" s="75"/>
      <c r="I31" s="139">
        <v>0</v>
      </c>
      <c r="J31" s="75" t="s">
        <v>24</v>
      </c>
      <c r="K31" s="72"/>
      <c r="L31" s="72"/>
      <c r="M31" s="72"/>
      <c r="N31" s="72"/>
    </row>
    <row r="32" spans="1:14" outlineLevel="1">
      <c r="A32" s="56"/>
      <c r="B32" s="57" t="s">
        <v>61</v>
      </c>
      <c r="C32" s="71" t="s">
        <v>218</v>
      </c>
      <c r="D32" s="74" t="s">
        <v>228</v>
      </c>
      <c r="E32" s="72"/>
      <c r="F32" s="75" t="s">
        <v>218</v>
      </c>
      <c r="G32" s="74" t="s">
        <v>242</v>
      </c>
      <c r="H32" s="75"/>
      <c r="I32" s="139">
        <v>0</v>
      </c>
      <c r="J32" s="75" t="s">
        <v>18</v>
      </c>
      <c r="K32" s="72"/>
      <c r="L32" s="72"/>
      <c r="M32" s="72"/>
      <c r="N32" s="72"/>
    </row>
    <row r="33" spans="1:14" outlineLevel="1">
      <c r="A33" s="56"/>
      <c r="B33" s="57" t="s">
        <v>63</v>
      </c>
      <c r="C33" s="71" t="s">
        <v>218</v>
      </c>
      <c r="D33" s="74" t="s">
        <v>228</v>
      </c>
      <c r="E33" s="72"/>
      <c r="F33" s="75" t="s">
        <v>218</v>
      </c>
      <c r="G33" s="74" t="s">
        <v>242</v>
      </c>
      <c r="H33" s="75"/>
      <c r="I33" s="139">
        <v>0</v>
      </c>
      <c r="J33" s="75" t="s">
        <v>18</v>
      </c>
      <c r="K33" s="72"/>
      <c r="L33" s="72"/>
      <c r="M33" s="72"/>
      <c r="N33" s="72"/>
    </row>
    <row r="34" spans="1:14" outlineLevel="1">
      <c r="A34" s="56"/>
      <c r="B34" s="57" t="s">
        <v>64</v>
      </c>
      <c r="C34" s="71"/>
      <c r="D34" s="74" t="s">
        <v>221</v>
      </c>
      <c r="E34" s="72" t="s">
        <v>244</v>
      </c>
      <c r="F34" s="75" t="s">
        <v>218</v>
      </c>
      <c r="G34" s="74" t="s">
        <v>242</v>
      </c>
      <c r="H34" s="75"/>
      <c r="I34" s="139"/>
      <c r="J34" s="75" t="s">
        <v>18</v>
      </c>
      <c r="K34" s="72"/>
      <c r="L34" s="72"/>
      <c r="M34" s="72"/>
      <c r="N34" s="72"/>
    </row>
    <row r="35" spans="1:14" outlineLevel="1">
      <c r="A35" s="56"/>
      <c r="B35" s="54" t="s">
        <v>65</v>
      </c>
      <c r="C35" s="71" t="s">
        <v>218</v>
      </c>
      <c r="D35" s="74" t="s">
        <v>228</v>
      </c>
      <c r="E35" s="71" t="s">
        <v>218</v>
      </c>
      <c r="F35" s="71" t="s">
        <v>218</v>
      </c>
      <c r="G35" s="74" t="s">
        <v>239</v>
      </c>
      <c r="H35" s="71" t="s">
        <v>218</v>
      </c>
      <c r="I35" s="139">
        <v>0</v>
      </c>
      <c r="J35" s="75" t="s">
        <v>24</v>
      </c>
      <c r="K35" s="72"/>
      <c r="L35" s="72"/>
      <c r="M35" s="72"/>
      <c r="N35" s="72"/>
    </row>
    <row r="36" spans="1:14" outlineLevel="1">
      <c r="A36" s="56"/>
      <c r="B36" s="57" t="s">
        <v>66</v>
      </c>
      <c r="C36" s="71" t="s">
        <v>218</v>
      </c>
      <c r="D36" s="74" t="s">
        <v>228</v>
      </c>
      <c r="E36" s="71" t="s">
        <v>218</v>
      </c>
      <c r="F36" s="71" t="s">
        <v>218</v>
      </c>
      <c r="G36" s="74"/>
      <c r="H36" s="71" t="s">
        <v>218</v>
      </c>
      <c r="I36" s="139">
        <v>0</v>
      </c>
      <c r="J36" s="75" t="s">
        <v>18</v>
      </c>
      <c r="K36" s="72"/>
      <c r="L36" s="72"/>
      <c r="M36" s="72"/>
      <c r="N36" s="72"/>
    </row>
    <row r="37" spans="1:14" outlineLevel="1">
      <c r="A37" s="56"/>
      <c r="B37" s="57" t="s">
        <v>63</v>
      </c>
      <c r="C37" s="71" t="s">
        <v>218</v>
      </c>
      <c r="D37" s="74" t="s">
        <v>228</v>
      </c>
      <c r="E37" s="71" t="s">
        <v>218</v>
      </c>
      <c r="F37" s="71" t="s">
        <v>218</v>
      </c>
      <c r="G37" s="74"/>
      <c r="H37" s="71" t="s">
        <v>218</v>
      </c>
      <c r="I37" s="139">
        <v>0</v>
      </c>
      <c r="J37" s="75" t="s">
        <v>18</v>
      </c>
      <c r="K37" s="72"/>
      <c r="L37" s="72"/>
      <c r="M37" s="72"/>
      <c r="N37" s="72"/>
    </row>
    <row r="38" spans="1:14" outlineLevel="1">
      <c r="A38" s="56"/>
      <c r="B38" s="54" t="s">
        <v>67</v>
      </c>
      <c r="C38" s="71" t="s">
        <v>917</v>
      </c>
      <c r="D38" s="74" t="s">
        <v>221</v>
      </c>
      <c r="E38" s="93" t="s">
        <v>189</v>
      </c>
      <c r="F38" s="75"/>
      <c r="G38" s="74" t="s">
        <v>242</v>
      </c>
      <c r="H38" s="75">
        <v>1</v>
      </c>
      <c r="I38" s="139">
        <v>0</v>
      </c>
      <c r="J38" s="75" t="s">
        <v>24</v>
      </c>
      <c r="K38" s="72" t="s">
        <v>918</v>
      </c>
      <c r="L38" s="72"/>
      <c r="M38" s="72"/>
      <c r="N38" s="72" t="s">
        <v>69</v>
      </c>
    </row>
    <row r="39" spans="1:14" ht="15" customHeight="1" outlineLevel="1">
      <c r="A39" s="56"/>
      <c r="B39" s="57" t="s">
        <v>66</v>
      </c>
      <c r="C39" s="71" t="s">
        <v>218</v>
      </c>
      <c r="D39" s="74" t="s">
        <v>228</v>
      </c>
      <c r="E39" s="71" t="s">
        <v>218</v>
      </c>
      <c r="F39" s="75"/>
      <c r="G39" s="74"/>
      <c r="H39" s="75"/>
      <c r="I39" s="139">
        <v>0</v>
      </c>
      <c r="J39" s="75" t="s">
        <v>18</v>
      </c>
      <c r="K39" s="72"/>
      <c r="L39" s="72"/>
      <c r="M39" s="72"/>
      <c r="N39" s="72"/>
    </row>
    <row r="40" spans="1:14" outlineLevel="1">
      <c r="A40" s="56"/>
      <c r="B40" s="57" t="s">
        <v>63</v>
      </c>
      <c r="C40" s="71" t="s">
        <v>218</v>
      </c>
      <c r="D40" s="74" t="s">
        <v>228</v>
      </c>
      <c r="E40" s="71" t="s">
        <v>218</v>
      </c>
      <c r="F40" s="75"/>
      <c r="G40" s="74"/>
      <c r="H40" s="75"/>
      <c r="I40" s="139">
        <v>0</v>
      </c>
      <c r="J40" s="75" t="s">
        <v>18</v>
      </c>
      <c r="K40" s="72"/>
      <c r="L40" s="72"/>
      <c r="M40" s="72"/>
      <c r="N40" s="72"/>
    </row>
    <row r="41" spans="1:14" ht="38.5" outlineLevel="1">
      <c r="A41" s="56"/>
      <c r="B41" s="54" t="s">
        <v>70</v>
      </c>
      <c r="C41" s="71" t="s">
        <v>919</v>
      </c>
      <c r="D41" s="74" t="s">
        <v>221</v>
      </c>
      <c r="E41" s="93" t="s">
        <v>189</v>
      </c>
      <c r="F41" s="75"/>
      <c r="G41" s="74" t="s">
        <v>242</v>
      </c>
      <c r="H41" s="75">
        <v>1</v>
      </c>
      <c r="I41" s="139">
        <v>0</v>
      </c>
      <c r="J41" s="75" t="s">
        <v>24</v>
      </c>
      <c r="K41" s="72" t="s">
        <v>920</v>
      </c>
      <c r="L41" s="72"/>
      <c r="M41" s="71"/>
      <c r="N41" s="72" t="s">
        <v>69</v>
      </c>
    </row>
    <row r="42" spans="1:14" outlineLevel="1">
      <c r="A42" s="56"/>
      <c r="B42" s="57" t="s">
        <v>73</v>
      </c>
      <c r="C42" s="71" t="s">
        <v>218</v>
      </c>
      <c r="D42" s="74" t="s">
        <v>228</v>
      </c>
      <c r="E42" s="72" t="s">
        <v>218</v>
      </c>
      <c r="F42" s="75"/>
      <c r="G42" s="74"/>
      <c r="H42" s="75"/>
      <c r="I42" s="139">
        <v>0</v>
      </c>
      <c r="J42" s="75" t="s">
        <v>18</v>
      </c>
      <c r="K42" s="72"/>
      <c r="L42" s="72"/>
      <c r="M42" s="72"/>
      <c r="N42" s="72"/>
    </row>
    <row r="43" spans="1:14" outlineLevel="1">
      <c r="A43" s="56"/>
      <c r="B43" s="57" t="s">
        <v>63</v>
      </c>
      <c r="C43" s="71" t="s">
        <v>218</v>
      </c>
      <c r="D43" s="74" t="s">
        <v>228</v>
      </c>
      <c r="E43" s="72" t="s">
        <v>218</v>
      </c>
      <c r="F43" s="75"/>
      <c r="G43" s="74"/>
      <c r="H43" s="75"/>
      <c r="I43" s="139">
        <v>0</v>
      </c>
      <c r="J43" s="75" t="s">
        <v>18</v>
      </c>
      <c r="K43" s="72"/>
      <c r="L43" s="72"/>
      <c r="M43" s="72"/>
      <c r="N43" s="72"/>
    </row>
    <row r="44" spans="1:14" ht="51" outlineLevel="1">
      <c r="A44" s="56"/>
      <c r="B44" s="54" t="s">
        <v>74</v>
      </c>
      <c r="C44" s="71" t="s">
        <v>921</v>
      </c>
      <c r="D44" s="74" t="s">
        <v>221</v>
      </c>
      <c r="E44" s="72" t="s">
        <v>197</v>
      </c>
      <c r="F44" s="75">
        <v>28</v>
      </c>
      <c r="G44" s="74" t="s">
        <v>234</v>
      </c>
      <c r="H44" s="75">
        <v>4</v>
      </c>
      <c r="I44" s="139">
        <v>0</v>
      </c>
      <c r="J44" s="75" t="s">
        <v>24</v>
      </c>
      <c r="K44" s="72" t="s">
        <v>922</v>
      </c>
      <c r="L44" s="72">
        <v>18</v>
      </c>
      <c r="M44" s="72" t="s">
        <v>311</v>
      </c>
      <c r="N44" s="72" t="s">
        <v>69</v>
      </c>
    </row>
    <row r="45" spans="1:14" ht="15" customHeight="1" outlineLevel="1">
      <c r="A45" s="56"/>
      <c r="B45" s="147" t="s">
        <v>76</v>
      </c>
      <c r="C45" s="71"/>
      <c r="D45" s="74" t="s">
        <v>228</v>
      </c>
      <c r="E45" s="72" t="s">
        <v>218</v>
      </c>
      <c r="F45" s="75"/>
      <c r="G45" s="74"/>
      <c r="H45" s="75"/>
      <c r="I45" s="139">
        <v>0</v>
      </c>
      <c r="J45" s="75" t="s">
        <v>18</v>
      </c>
      <c r="K45" s="72"/>
      <c r="L45" s="72"/>
      <c r="M45" s="72"/>
      <c r="N45" s="72"/>
    </row>
    <row r="46" spans="1:14" outlineLevel="1">
      <c r="A46" s="56"/>
      <c r="B46" s="57" t="s">
        <v>63</v>
      </c>
      <c r="C46" s="71"/>
      <c r="D46" s="74" t="s">
        <v>221</v>
      </c>
      <c r="E46" s="72" t="s">
        <v>253</v>
      </c>
      <c r="F46" s="75"/>
      <c r="G46" s="74"/>
      <c r="H46" s="75"/>
      <c r="I46" s="139">
        <v>0</v>
      </c>
      <c r="J46" s="75" t="s">
        <v>18</v>
      </c>
      <c r="K46" s="72"/>
      <c r="L46" s="72"/>
      <c r="M46" s="72"/>
      <c r="N46" s="72"/>
    </row>
    <row r="47" spans="1:14">
      <c r="A47" s="56"/>
      <c r="B47" s="55" t="s">
        <v>77</v>
      </c>
      <c r="C47" s="141"/>
      <c r="D47" s="160"/>
      <c r="E47" s="143"/>
      <c r="F47" s="142"/>
      <c r="G47" s="142"/>
      <c r="H47" s="142"/>
      <c r="I47" s="67">
        <f>SUM(I48:I68)</f>
        <v>0</v>
      </c>
      <c r="J47" s="142"/>
      <c r="K47" s="143"/>
      <c r="L47" s="143"/>
      <c r="M47" s="143"/>
      <c r="N47" s="143"/>
    </row>
    <row r="48" spans="1:14" ht="60.75" customHeight="1" outlineLevel="1">
      <c r="A48" s="56"/>
      <c r="B48" s="54" t="s">
        <v>78</v>
      </c>
      <c r="C48" s="71" t="s">
        <v>923</v>
      </c>
      <c r="D48" s="74" t="s">
        <v>221</v>
      </c>
      <c r="E48" s="72" t="s">
        <v>203</v>
      </c>
      <c r="F48" s="75"/>
      <c r="G48" s="75" t="s">
        <v>242</v>
      </c>
      <c r="H48" s="75">
        <v>1</v>
      </c>
      <c r="I48" s="139">
        <v>0</v>
      </c>
      <c r="J48" s="75" t="s">
        <v>24</v>
      </c>
      <c r="K48" s="148" t="s">
        <v>924</v>
      </c>
      <c r="L48" s="76" t="s">
        <v>925</v>
      </c>
      <c r="M48" s="72"/>
      <c r="N48" s="72" t="s">
        <v>926</v>
      </c>
    </row>
    <row r="49" spans="1:14" outlineLevel="1">
      <c r="A49" s="56"/>
      <c r="B49" s="57" t="s">
        <v>59</v>
      </c>
      <c r="C49" s="71">
        <v>120</v>
      </c>
      <c r="D49" s="74" t="s">
        <v>221</v>
      </c>
      <c r="E49" s="72" t="s">
        <v>927</v>
      </c>
      <c r="F49" s="97">
        <v>70</v>
      </c>
      <c r="G49" s="75" t="s">
        <v>239</v>
      </c>
      <c r="H49" s="75">
        <v>1</v>
      </c>
      <c r="I49" s="139">
        <v>0</v>
      </c>
      <c r="J49" s="75" t="s">
        <v>24</v>
      </c>
      <c r="K49" s="148" t="s">
        <v>928</v>
      </c>
      <c r="L49" s="76"/>
      <c r="M49" s="72"/>
      <c r="N49" s="72"/>
    </row>
    <row r="50" spans="1:14" outlineLevel="1">
      <c r="A50" s="56"/>
      <c r="B50" s="57" t="s">
        <v>61</v>
      </c>
      <c r="C50" s="71" t="s">
        <v>260</v>
      </c>
      <c r="D50" s="74" t="s">
        <v>221</v>
      </c>
      <c r="E50" s="72"/>
      <c r="F50" s="75"/>
      <c r="G50" s="75"/>
      <c r="H50" s="75"/>
      <c r="I50" s="139">
        <v>0</v>
      </c>
      <c r="J50" s="75" t="s">
        <v>18</v>
      </c>
      <c r="K50" s="82"/>
      <c r="L50" s="148" t="s">
        <v>261</v>
      </c>
      <c r="M50" s="72"/>
      <c r="N50" s="72"/>
    </row>
    <row r="51" spans="1:14" outlineLevel="1">
      <c r="A51" s="56"/>
      <c r="B51" s="57" t="s">
        <v>63</v>
      </c>
      <c r="C51" s="71"/>
      <c r="D51" s="74" t="s">
        <v>221</v>
      </c>
      <c r="E51" s="72"/>
      <c r="F51" s="75"/>
      <c r="G51" s="75"/>
      <c r="H51" s="75"/>
      <c r="I51" s="139">
        <v>0</v>
      </c>
      <c r="J51" s="75" t="s">
        <v>18</v>
      </c>
      <c r="K51" s="148"/>
      <c r="L51" s="76"/>
      <c r="M51" s="72"/>
      <c r="N51" s="72"/>
    </row>
    <row r="52" spans="1:14" outlineLevel="1">
      <c r="A52" s="56"/>
      <c r="B52" s="57" t="s">
        <v>84</v>
      </c>
      <c r="C52" s="71"/>
      <c r="D52" s="74"/>
      <c r="E52" s="72"/>
      <c r="F52" s="75"/>
      <c r="G52" s="75"/>
      <c r="H52" s="75"/>
      <c r="I52" s="139">
        <v>0</v>
      </c>
      <c r="J52" s="75" t="s">
        <v>18</v>
      </c>
      <c r="K52" s="148"/>
      <c r="L52" s="76"/>
      <c r="M52" s="72"/>
      <c r="N52" s="72"/>
    </row>
    <row r="53" spans="1:14" outlineLevel="1">
      <c r="A53" s="56"/>
      <c r="B53" s="57" t="s">
        <v>64</v>
      </c>
      <c r="C53" s="71"/>
      <c r="D53" s="74"/>
      <c r="E53" s="72"/>
      <c r="F53" s="75"/>
      <c r="G53" s="75"/>
      <c r="H53" s="75"/>
      <c r="I53" s="139"/>
      <c r="J53" s="75" t="s">
        <v>18</v>
      </c>
      <c r="K53" s="148"/>
      <c r="L53" s="76"/>
      <c r="M53" s="72"/>
      <c r="N53" s="72"/>
    </row>
    <row r="54" spans="1:14" ht="57.75" customHeight="1" outlineLevel="1">
      <c r="A54" s="56"/>
      <c r="B54" s="54" t="s">
        <v>85</v>
      </c>
      <c r="C54" s="71"/>
      <c r="D54" s="74" t="s">
        <v>228</v>
      </c>
      <c r="E54" s="72"/>
      <c r="F54" s="75"/>
      <c r="G54" s="75" t="s">
        <v>242</v>
      </c>
      <c r="H54" s="75"/>
      <c r="I54" s="139">
        <v>0</v>
      </c>
      <c r="J54" s="75" t="s">
        <v>24</v>
      </c>
      <c r="K54" s="148"/>
      <c r="L54" s="76"/>
      <c r="M54" s="72"/>
      <c r="N54" s="72" t="s">
        <v>926</v>
      </c>
    </row>
    <row r="55" spans="1:14" outlineLevel="1">
      <c r="A55" s="56"/>
      <c r="B55" s="57" t="s">
        <v>59</v>
      </c>
      <c r="C55" s="71"/>
      <c r="D55" s="74" t="s">
        <v>228</v>
      </c>
      <c r="E55" s="72"/>
      <c r="F55" s="75">
        <v>0</v>
      </c>
      <c r="G55" s="75" t="s">
        <v>239</v>
      </c>
      <c r="I55" s="139">
        <v>0</v>
      </c>
      <c r="J55" s="75" t="s">
        <v>24</v>
      </c>
      <c r="K55" s="148"/>
      <c r="L55" s="76"/>
      <c r="M55" s="72"/>
      <c r="N55" s="72"/>
    </row>
    <row r="56" spans="1:14" outlineLevel="1">
      <c r="A56" s="56"/>
      <c r="B56" s="57" t="s">
        <v>61</v>
      </c>
      <c r="C56" s="71"/>
      <c r="D56" s="74" t="s">
        <v>228</v>
      </c>
      <c r="E56" s="72"/>
      <c r="F56" s="75"/>
      <c r="G56" s="75"/>
      <c r="H56" s="75"/>
      <c r="I56" s="139">
        <v>0</v>
      </c>
      <c r="J56" s="75" t="s">
        <v>18</v>
      </c>
      <c r="K56" s="58"/>
      <c r="L56" s="148" t="s">
        <v>62</v>
      </c>
      <c r="M56" s="72"/>
      <c r="N56" s="72"/>
    </row>
    <row r="57" spans="1:14" outlineLevel="1">
      <c r="A57" s="56"/>
      <c r="B57" s="57" t="s">
        <v>63</v>
      </c>
      <c r="C57" s="71"/>
      <c r="D57" s="74" t="s">
        <v>228</v>
      </c>
      <c r="E57" s="72"/>
      <c r="F57" s="75"/>
      <c r="G57" s="75"/>
      <c r="H57" s="75"/>
      <c r="I57" s="139">
        <v>0</v>
      </c>
      <c r="J57" s="75" t="s">
        <v>18</v>
      </c>
      <c r="K57" s="148"/>
      <c r="L57" s="76"/>
      <c r="M57" s="72"/>
      <c r="N57" s="72"/>
    </row>
    <row r="58" spans="1:14" outlineLevel="1">
      <c r="A58" s="56"/>
      <c r="B58" s="57" t="s">
        <v>84</v>
      </c>
      <c r="C58" s="71"/>
      <c r="D58" s="74"/>
      <c r="E58" s="72"/>
      <c r="F58" s="75"/>
      <c r="G58" s="75"/>
      <c r="H58" s="75"/>
      <c r="I58" s="139">
        <v>0</v>
      </c>
      <c r="J58" s="75" t="s">
        <v>18</v>
      </c>
      <c r="K58" s="148"/>
      <c r="L58" s="76"/>
      <c r="M58" s="72"/>
      <c r="N58" s="72"/>
    </row>
    <row r="59" spans="1:14" outlineLevel="1">
      <c r="A59" s="56"/>
      <c r="B59" s="57" t="s">
        <v>64</v>
      </c>
      <c r="C59" s="71"/>
      <c r="D59" s="74"/>
      <c r="E59" s="72"/>
      <c r="F59" s="75"/>
      <c r="G59" s="75"/>
      <c r="H59" s="75"/>
      <c r="I59" s="139"/>
      <c r="J59" s="75" t="s">
        <v>18</v>
      </c>
      <c r="K59" s="148"/>
      <c r="L59" s="76"/>
      <c r="M59" s="72"/>
      <c r="N59" s="72"/>
    </row>
    <row r="60" spans="1:14" outlineLevel="1">
      <c r="A60" s="56"/>
      <c r="B60" s="54" t="s">
        <v>89</v>
      </c>
      <c r="C60" s="71" t="s">
        <v>262</v>
      </c>
      <c r="D60" s="74" t="s">
        <v>221</v>
      </c>
      <c r="E60" s="72" t="s">
        <v>929</v>
      </c>
      <c r="F60" s="75" t="s">
        <v>242</v>
      </c>
      <c r="G60" s="75" t="s">
        <v>242</v>
      </c>
      <c r="H60" s="75">
        <v>4</v>
      </c>
      <c r="I60" s="139">
        <v>0</v>
      </c>
      <c r="J60" s="75" t="s">
        <v>24</v>
      </c>
      <c r="K60" s="72"/>
      <c r="L60" s="72"/>
      <c r="M60" s="72"/>
      <c r="N60" s="72"/>
    </row>
    <row r="61" spans="1:14" outlineLevel="1">
      <c r="A61" s="56"/>
      <c r="B61" s="57" t="s">
        <v>90</v>
      </c>
      <c r="C61" s="149"/>
      <c r="D61" s="74" t="s">
        <v>228</v>
      </c>
      <c r="E61" s="72"/>
      <c r="F61" s="75"/>
      <c r="G61" s="75"/>
      <c r="H61" s="75"/>
      <c r="I61" s="139">
        <v>0</v>
      </c>
      <c r="J61" s="75"/>
      <c r="K61" s="72"/>
      <c r="L61" s="72"/>
      <c r="M61" s="72"/>
      <c r="N61" s="72"/>
    </row>
    <row r="62" spans="1:14" outlineLevel="1">
      <c r="A62" s="56"/>
      <c r="B62" s="57" t="s">
        <v>91</v>
      </c>
      <c r="C62" s="71"/>
      <c r="D62" s="74" t="s">
        <v>228</v>
      </c>
      <c r="E62" s="72"/>
      <c r="F62" s="75"/>
      <c r="G62" s="75"/>
      <c r="H62" s="75"/>
      <c r="I62" s="139">
        <v>0</v>
      </c>
      <c r="J62" s="75" t="s">
        <v>18</v>
      </c>
      <c r="K62" s="72"/>
      <c r="L62" s="72"/>
      <c r="M62" s="72"/>
      <c r="N62" s="72"/>
    </row>
    <row r="63" spans="1:14" outlineLevel="1">
      <c r="A63" s="56"/>
      <c r="B63" s="54" t="s">
        <v>92</v>
      </c>
      <c r="C63" s="71" t="s">
        <v>930</v>
      </c>
      <c r="D63" s="74" t="s">
        <v>221</v>
      </c>
      <c r="E63" s="72" t="s">
        <v>931</v>
      </c>
      <c r="F63" s="75" t="s">
        <v>242</v>
      </c>
      <c r="G63" s="75" t="s">
        <v>242</v>
      </c>
      <c r="H63" s="75">
        <v>4</v>
      </c>
      <c r="I63" s="139">
        <v>0</v>
      </c>
      <c r="J63" s="75" t="s">
        <v>24</v>
      </c>
      <c r="K63" s="82" t="s">
        <v>932</v>
      </c>
      <c r="L63" s="146"/>
      <c r="M63" s="72"/>
      <c r="N63" s="72"/>
    </row>
    <row r="64" spans="1:14" outlineLevel="1">
      <c r="A64" s="56"/>
      <c r="B64" s="57" t="s">
        <v>91</v>
      </c>
      <c r="C64" s="71"/>
      <c r="D64" s="74"/>
      <c r="E64" s="72"/>
      <c r="F64" s="75"/>
      <c r="G64" s="75"/>
      <c r="H64" s="75"/>
      <c r="I64" s="139">
        <v>0</v>
      </c>
      <c r="J64" s="75" t="s">
        <v>18</v>
      </c>
      <c r="K64" s="146"/>
      <c r="L64" s="72"/>
      <c r="M64" s="72"/>
      <c r="N64" s="72"/>
    </row>
    <row r="65" spans="1:14" outlineLevel="1">
      <c r="A65" s="56"/>
      <c r="B65" s="54" t="s">
        <v>93</v>
      </c>
      <c r="C65" s="71" t="s">
        <v>933</v>
      </c>
      <c r="D65" s="74" t="s">
        <v>228</v>
      </c>
      <c r="E65" s="72"/>
      <c r="F65" s="75" t="s">
        <v>242</v>
      </c>
      <c r="G65" s="75" t="s">
        <v>242</v>
      </c>
      <c r="H65" s="75"/>
      <c r="I65" s="139">
        <v>0</v>
      </c>
      <c r="J65" s="75" t="s">
        <v>24</v>
      </c>
      <c r="K65" s="72"/>
      <c r="L65" s="72"/>
      <c r="M65" s="72"/>
      <c r="N65" s="72"/>
    </row>
    <row r="66" spans="1:14" outlineLevel="1">
      <c r="A66" s="56"/>
      <c r="B66" s="57" t="s">
        <v>91</v>
      </c>
      <c r="C66" s="71"/>
      <c r="D66" s="74"/>
      <c r="E66" s="72"/>
      <c r="F66" s="75"/>
      <c r="G66" s="75"/>
      <c r="H66" s="75"/>
      <c r="I66" s="139">
        <v>0</v>
      </c>
      <c r="J66" s="75" t="s">
        <v>18</v>
      </c>
      <c r="K66" s="72"/>
      <c r="L66" s="72"/>
      <c r="M66" s="72"/>
      <c r="N66" s="72"/>
    </row>
    <row r="67" spans="1:14" outlineLevel="1">
      <c r="A67" s="56"/>
      <c r="B67" s="54" t="s">
        <v>94</v>
      </c>
      <c r="C67" s="71">
        <v>1.28</v>
      </c>
      <c r="D67" s="74" t="s">
        <v>228</v>
      </c>
      <c r="E67" s="72"/>
      <c r="F67" s="75"/>
      <c r="G67" s="75" t="s">
        <v>242</v>
      </c>
      <c r="H67" s="75"/>
      <c r="I67" s="139">
        <v>0</v>
      </c>
      <c r="J67" s="75" t="s">
        <v>24</v>
      </c>
      <c r="K67" s="72"/>
      <c r="L67" s="72"/>
      <c r="M67" s="72"/>
      <c r="N67" s="72"/>
    </row>
    <row r="68" spans="1:14" outlineLevel="1">
      <c r="A68" s="56"/>
      <c r="B68" s="57" t="s">
        <v>91</v>
      </c>
      <c r="C68" s="71"/>
      <c r="D68" s="74"/>
      <c r="E68" s="72"/>
      <c r="F68" s="75"/>
      <c r="G68" s="75"/>
      <c r="H68" s="75"/>
      <c r="I68" s="139">
        <v>0</v>
      </c>
      <c r="J68" s="75" t="s">
        <v>18</v>
      </c>
      <c r="K68" s="72"/>
      <c r="L68" s="72"/>
      <c r="M68" s="72"/>
      <c r="N68" s="72"/>
    </row>
    <row r="69" spans="1:14">
      <c r="A69" s="56"/>
      <c r="B69" s="55" t="s">
        <v>95</v>
      </c>
      <c r="C69" s="141"/>
      <c r="D69" s="160"/>
      <c r="E69" s="143"/>
      <c r="F69" s="142"/>
      <c r="G69" s="142"/>
      <c r="H69" s="142"/>
      <c r="I69" s="67">
        <f>SUM(I70:I90)</f>
        <v>0</v>
      </c>
      <c r="J69" s="142"/>
      <c r="K69" s="143"/>
      <c r="L69" s="143"/>
      <c r="M69" s="143"/>
      <c r="N69" s="143"/>
    </row>
    <row r="70" spans="1:14" ht="100.5" customHeight="1" outlineLevel="1">
      <c r="A70" s="56"/>
      <c r="B70" s="54" t="s">
        <v>96</v>
      </c>
      <c r="C70" s="71" t="s">
        <v>267</v>
      </c>
      <c r="D70" s="74" t="s">
        <v>221</v>
      </c>
      <c r="E70" s="72" t="s">
        <v>377</v>
      </c>
      <c r="F70" s="75"/>
      <c r="G70" s="75" t="s">
        <v>242</v>
      </c>
      <c r="H70" s="75">
        <v>4</v>
      </c>
      <c r="I70" s="139">
        <v>0</v>
      </c>
      <c r="J70" s="75" t="s">
        <v>24</v>
      </c>
      <c r="K70" s="77" t="s">
        <v>934</v>
      </c>
      <c r="L70" s="72"/>
      <c r="M70" s="72" t="s">
        <v>935</v>
      </c>
      <c r="N70" s="72" t="s">
        <v>936</v>
      </c>
    </row>
    <row r="71" spans="1:14" outlineLevel="1">
      <c r="A71" s="56"/>
      <c r="B71" s="57" t="s">
        <v>101</v>
      </c>
      <c r="C71" s="71"/>
      <c r="D71" s="74" t="s">
        <v>221</v>
      </c>
      <c r="E71" s="72"/>
      <c r="F71" s="75"/>
      <c r="G71" s="75"/>
      <c r="H71" s="75"/>
      <c r="I71" s="139">
        <v>0</v>
      </c>
      <c r="J71" s="75" t="s">
        <v>18</v>
      </c>
      <c r="K71" s="72"/>
      <c r="L71" s="72"/>
      <c r="M71" s="72"/>
      <c r="N71" s="72"/>
    </row>
    <row r="72" spans="1:14" outlineLevel="1">
      <c r="A72" s="56"/>
      <c r="B72" s="57" t="s">
        <v>102</v>
      </c>
      <c r="C72" s="71"/>
      <c r="D72" s="74" t="s">
        <v>221</v>
      </c>
      <c r="E72" s="72" t="s">
        <v>937</v>
      </c>
      <c r="F72" s="75" t="s">
        <v>242</v>
      </c>
      <c r="G72" s="75"/>
      <c r="H72" s="75"/>
      <c r="I72" s="139">
        <v>0</v>
      </c>
      <c r="J72" s="75" t="s">
        <v>18</v>
      </c>
      <c r="K72" s="72" t="s">
        <v>938</v>
      </c>
      <c r="L72" s="72"/>
      <c r="M72" s="72"/>
      <c r="N72" s="72"/>
    </row>
    <row r="73" spans="1:14" outlineLevel="1">
      <c r="A73" s="56"/>
      <c r="B73" s="57" t="s">
        <v>63</v>
      </c>
      <c r="C73" s="71"/>
      <c r="D73" s="74" t="s">
        <v>221</v>
      </c>
      <c r="E73" s="72" t="s">
        <v>272</v>
      </c>
      <c r="F73" s="75"/>
      <c r="G73" s="75"/>
      <c r="H73" s="75"/>
      <c r="I73" s="139">
        <v>0</v>
      </c>
      <c r="J73" s="75" t="s">
        <v>18</v>
      </c>
      <c r="K73" s="72"/>
      <c r="L73" s="72"/>
      <c r="M73" s="72"/>
      <c r="N73" s="72"/>
    </row>
    <row r="74" spans="1:14" outlineLevel="1">
      <c r="A74" s="56"/>
      <c r="B74" s="54" t="s">
        <v>103</v>
      </c>
      <c r="C74" s="71" t="s">
        <v>273</v>
      </c>
      <c r="D74" s="74" t="s">
        <v>228</v>
      </c>
      <c r="E74" s="72"/>
      <c r="F74" s="75"/>
      <c r="G74" s="75"/>
      <c r="H74" s="75">
        <v>0</v>
      </c>
      <c r="I74" s="139">
        <v>0</v>
      </c>
      <c r="J74" s="75" t="s">
        <v>24</v>
      </c>
      <c r="K74" s="146"/>
      <c r="L74" s="72"/>
      <c r="M74" s="72"/>
      <c r="N74" s="72"/>
    </row>
    <row r="75" spans="1:14" outlineLevel="1">
      <c r="A75" s="56"/>
      <c r="B75" s="57" t="s">
        <v>106</v>
      </c>
      <c r="C75" s="71"/>
      <c r="D75" s="74"/>
      <c r="E75" s="72"/>
      <c r="F75" s="75"/>
      <c r="G75" s="75"/>
      <c r="H75" s="75"/>
      <c r="I75" s="139">
        <v>0</v>
      </c>
      <c r="J75" s="75" t="s">
        <v>18</v>
      </c>
      <c r="K75" s="72"/>
      <c r="L75" s="72"/>
      <c r="M75" s="72"/>
      <c r="N75" s="72"/>
    </row>
    <row r="76" spans="1:14" outlineLevel="1">
      <c r="A76" s="56"/>
      <c r="B76" s="57" t="s">
        <v>102</v>
      </c>
      <c r="C76" s="71"/>
      <c r="D76" s="74"/>
      <c r="E76" s="72" t="s">
        <v>218</v>
      </c>
      <c r="F76" s="75"/>
      <c r="G76" s="75"/>
      <c r="H76" s="75"/>
      <c r="I76" s="139">
        <v>0</v>
      </c>
      <c r="J76" s="75" t="s">
        <v>18</v>
      </c>
      <c r="K76" s="72"/>
      <c r="L76" s="72"/>
      <c r="M76" s="72"/>
      <c r="N76" s="72"/>
    </row>
    <row r="77" spans="1:14" outlineLevel="1">
      <c r="A77" s="56"/>
      <c r="B77" s="57" t="s">
        <v>63</v>
      </c>
      <c r="C77" s="71"/>
      <c r="D77" s="74"/>
      <c r="E77" s="72" t="s">
        <v>218</v>
      </c>
      <c r="F77" s="75"/>
      <c r="G77" s="75"/>
      <c r="H77" s="75"/>
      <c r="I77" s="139">
        <v>0</v>
      </c>
      <c r="J77" s="75" t="s">
        <v>18</v>
      </c>
      <c r="K77" s="72"/>
      <c r="L77" s="72"/>
      <c r="M77" s="72"/>
      <c r="N77" s="72"/>
    </row>
    <row r="78" spans="1:14" outlineLevel="1">
      <c r="A78" s="56"/>
      <c r="B78" s="54" t="s">
        <v>107</v>
      </c>
      <c r="C78" s="71" t="s">
        <v>218</v>
      </c>
      <c r="D78" s="74" t="s">
        <v>221</v>
      </c>
      <c r="E78" s="72" t="s">
        <v>939</v>
      </c>
      <c r="F78" s="75"/>
      <c r="G78" s="75" t="s">
        <v>275</v>
      </c>
      <c r="H78" s="75" t="s">
        <v>125</v>
      </c>
      <c r="I78" s="139">
        <v>0</v>
      </c>
      <c r="J78" s="75" t="s">
        <v>24</v>
      </c>
      <c r="K78" s="72"/>
      <c r="L78" s="72"/>
      <c r="M78" s="72"/>
      <c r="N78" s="72" t="s">
        <v>49</v>
      </c>
    </row>
    <row r="79" spans="1:14" outlineLevel="1">
      <c r="A79" s="56"/>
      <c r="B79" s="57" t="s">
        <v>26</v>
      </c>
      <c r="C79" s="71"/>
      <c r="D79" s="74" t="s">
        <v>221</v>
      </c>
      <c r="E79" s="72"/>
      <c r="F79" s="75"/>
      <c r="G79" s="75"/>
      <c r="H79" s="75"/>
      <c r="I79" s="139">
        <v>0</v>
      </c>
      <c r="J79" s="75" t="s">
        <v>18</v>
      </c>
      <c r="K79" s="72"/>
      <c r="L79" s="72"/>
      <c r="M79" s="72"/>
      <c r="N79" s="72"/>
    </row>
    <row r="80" spans="1:14" outlineLevel="1">
      <c r="A80" s="56"/>
      <c r="B80" s="57" t="s">
        <v>63</v>
      </c>
      <c r="C80" s="71"/>
      <c r="D80" s="74" t="s">
        <v>221</v>
      </c>
      <c r="E80" s="72"/>
      <c r="F80" s="75"/>
      <c r="G80" s="75"/>
      <c r="H80" s="75"/>
      <c r="I80" s="139">
        <v>0</v>
      </c>
      <c r="J80" s="75" t="s">
        <v>18</v>
      </c>
      <c r="K80" s="72"/>
      <c r="L80" s="72"/>
      <c r="M80" s="72"/>
      <c r="N80" s="72"/>
    </row>
    <row r="81" spans="1:14" outlineLevel="1">
      <c r="A81" s="56"/>
      <c r="B81" s="54" t="s">
        <v>109</v>
      </c>
      <c r="C81" s="71" t="s">
        <v>218</v>
      </c>
      <c r="D81" s="74" t="s">
        <v>221</v>
      </c>
      <c r="E81" s="72"/>
      <c r="F81" s="75"/>
      <c r="G81" s="75" t="s">
        <v>276</v>
      </c>
      <c r="H81" s="75"/>
      <c r="I81" s="139">
        <v>0</v>
      </c>
      <c r="J81" s="75" t="s">
        <v>24</v>
      </c>
      <c r="K81" s="72"/>
      <c r="L81" s="146"/>
      <c r="M81" s="72"/>
      <c r="N81" s="72"/>
    </row>
    <row r="82" spans="1:14" outlineLevel="1">
      <c r="A82" s="56"/>
      <c r="B82" s="57" t="s">
        <v>26</v>
      </c>
      <c r="C82" s="71" t="s">
        <v>218</v>
      </c>
      <c r="D82" s="74"/>
      <c r="E82" s="72"/>
      <c r="F82" s="75"/>
      <c r="G82" s="75"/>
      <c r="H82" s="75"/>
      <c r="I82" s="139">
        <v>0</v>
      </c>
      <c r="J82" s="75" t="s">
        <v>18</v>
      </c>
      <c r="K82" s="72"/>
      <c r="L82" s="72"/>
      <c r="M82" s="72"/>
      <c r="N82" s="72"/>
    </row>
    <row r="83" spans="1:14" outlineLevel="1">
      <c r="A83" s="56"/>
      <c r="B83" s="57" t="s">
        <v>63</v>
      </c>
      <c r="C83" s="71" t="s">
        <v>218</v>
      </c>
      <c r="D83" s="74"/>
      <c r="E83" s="72"/>
      <c r="F83" s="75"/>
      <c r="G83" s="75"/>
      <c r="H83" s="75"/>
      <c r="I83" s="139">
        <v>0</v>
      </c>
      <c r="J83" s="75" t="s">
        <v>18</v>
      </c>
      <c r="K83" s="72"/>
      <c r="L83" s="72"/>
      <c r="M83" s="72"/>
      <c r="N83" s="72"/>
    </row>
    <row r="84" spans="1:14" ht="51" outlineLevel="1">
      <c r="A84" s="56"/>
      <c r="B84" s="54" t="s">
        <v>111</v>
      </c>
      <c r="C84" s="71" t="s">
        <v>219</v>
      </c>
      <c r="D84" s="74" t="s">
        <v>221</v>
      </c>
      <c r="E84" s="72" t="s">
        <v>277</v>
      </c>
      <c r="F84" s="75"/>
      <c r="G84" s="75" t="s">
        <v>242</v>
      </c>
      <c r="H84" s="75">
        <v>4</v>
      </c>
      <c r="I84" s="139">
        <v>0</v>
      </c>
      <c r="J84" s="75" t="s">
        <v>24</v>
      </c>
      <c r="K84" s="72" t="s">
        <v>278</v>
      </c>
      <c r="L84" s="72"/>
      <c r="M84" s="72"/>
      <c r="N84" s="72"/>
    </row>
    <row r="85" spans="1:14" outlineLevel="1">
      <c r="A85" s="56"/>
      <c r="B85" s="57" t="s">
        <v>113</v>
      </c>
      <c r="C85" s="71"/>
      <c r="D85" s="74"/>
      <c r="E85" s="72"/>
      <c r="F85" s="75"/>
      <c r="G85" s="75"/>
      <c r="H85" s="75"/>
      <c r="I85" s="139">
        <v>0</v>
      </c>
      <c r="J85" s="75" t="s">
        <v>18</v>
      </c>
      <c r="K85" s="72"/>
      <c r="L85" s="72"/>
      <c r="M85" s="72"/>
      <c r="N85" s="72"/>
    </row>
    <row r="86" spans="1:14" outlineLevel="1">
      <c r="A86" s="56"/>
      <c r="B86" s="57" t="s">
        <v>114</v>
      </c>
      <c r="C86" s="71"/>
      <c r="D86" s="74"/>
      <c r="E86" s="72"/>
      <c r="F86" s="75"/>
      <c r="G86" s="75"/>
      <c r="H86" s="75"/>
      <c r="I86" s="139">
        <v>0</v>
      </c>
      <c r="J86" s="75" t="s">
        <v>18</v>
      </c>
      <c r="K86" s="72"/>
      <c r="L86" s="72"/>
      <c r="M86" s="72"/>
      <c r="N86" s="72"/>
    </row>
    <row r="87" spans="1:14" outlineLevel="1">
      <c r="A87" s="56"/>
      <c r="B87" s="57" t="s">
        <v>115</v>
      </c>
      <c r="C87" s="71"/>
      <c r="D87" s="74" t="s">
        <v>125</v>
      </c>
      <c r="E87" s="72"/>
      <c r="F87" s="75"/>
      <c r="G87" s="75"/>
      <c r="H87" s="75"/>
      <c r="I87" s="139">
        <v>0</v>
      </c>
      <c r="J87" s="75" t="s">
        <v>18</v>
      </c>
      <c r="K87" s="72"/>
      <c r="L87" s="72"/>
      <c r="M87" s="72"/>
      <c r="N87" s="72"/>
    </row>
    <row r="88" spans="1:14" ht="51" outlineLevel="1">
      <c r="A88" s="56"/>
      <c r="B88" s="54" t="s">
        <v>116</v>
      </c>
      <c r="C88" s="71" t="s">
        <v>792</v>
      </c>
      <c r="D88" s="74" t="s">
        <v>221</v>
      </c>
      <c r="E88" s="71" t="s">
        <v>214</v>
      </c>
      <c r="F88" s="75">
        <v>30</v>
      </c>
      <c r="G88" s="75" t="s">
        <v>234</v>
      </c>
      <c r="H88" s="75">
        <v>4</v>
      </c>
      <c r="I88" s="139">
        <v>0</v>
      </c>
      <c r="J88" s="75" t="s">
        <v>24</v>
      </c>
      <c r="K88" s="146" t="s">
        <v>279</v>
      </c>
      <c r="L88" s="72" t="s">
        <v>940</v>
      </c>
      <c r="M88" s="72"/>
      <c r="N88" s="72"/>
    </row>
    <row r="89" spans="1:14" outlineLevel="1">
      <c r="A89" s="56"/>
      <c r="B89" s="57" t="s">
        <v>26</v>
      </c>
      <c r="C89" s="71"/>
      <c r="D89" s="74" t="s">
        <v>228</v>
      </c>
      <c r="E89" s="72"/>
      <c r="F89" s="75"/>
      <c r="G89" s="75"/>
      <c r="H89" s="75"/>
      <c r="I89" s="139">
        <v>0</v>
      </c>
      <c r="J89" s="75" t="s">
        <v>18</v>
      </c>
      <c r="K89" s="146"/>
      <c r="L89" s="72"/>
      <c r="M89" s="72"/>
      <c r="N89" s="72"/>
    </row>
    <row r="90" spans="1:14" outlineLevel="1">
      <c r="A90" s="56"/>
      <c r="B90" s="57" t="s">
        <v>115</v>
      </c>
      <c r="C90" s="71"/>
      <c r="D90" s="74" t="s">
        <v>228</v>
      </c>
      <c r="E90" s="72"/>
      <c r="F90" s="75"/>
      <c r="G90" s="75"/>
      <c r="H90" s="75"/>
      <c r="I90" s="139">
        <v>0</v>
      </c>
      <c r="J90" s="75" t="s">
        <v>18</v>
      </c>
      <c r="K90" s="146"/>
      <c r="L90" s="72"/>
      <c r="M90" s="72"/>
      <c r="N90" s="72"/>
    </row>
    <row r="91" spans="1:14">
      <c r="A91" s="56"/>
      <c r="B91" s="55" t="s">
        <v>118</v>
      </c>
      <c r="C91" s="141"/>
      <c r="D91" s="160"/>
      <c r="E91" s="143"/>
      <c r="F91" s="142"/>
      <c r="G91" s="142"/>
      <c r="H91" s="142"/>
      <c r="I91" s="67">
        <f>SUM(I92:I102)</f>
        <v>0</v>
      </c>
      <c r="J91" s="142"/>
      <c r="K91" s="143"/>
      <c r="L91" s="143"/>
      <c r="M91" s="143"/>
      <c r="N91" s="143"/>
    </row>
    <row r="92" spans="1:14" outlineLevel="1">
      <c r="A92" s="56"/>
      <c r="B92" s="54" t="s">
        <v>119</v>
      </c>
      <c r="C92" s="71"/>
      <c r="D92" s="74" t="s">
        <v>221</v>
      </c>
      <c r="E92" s="72" t="s">
        <v>337</v>
      </c>
      <c r="F92" s="75"/>
      <c r="G92" s="75" t="s">
        <v>275</v>
      </c>
      <c r="H92" s="75"/>
      <c r="I92" s="139">
        <v>0</v>
      </c>
      <c r="J92" s="75" t="s">
        <v>24</v>
      </c>
      <c r="K92" s="72" t="s">
        <v>337</v>
      </c>
      <c r="L92" s="72"/>
      <c r="M92" s="72"/>
      <c r="N92" s="72" t="s">
        <v>121</v>
      </c>
    </row>
    <row r="93" spans="1:14" outlineLevel="1">
      <c r="A93" s="56"/>
      <c r="B93" s="57" t="s">
        <v>26</v>
      </c>
      <c r="C93" s="71"/>
      <c r="D93" s="74"/>
      <c r="E93" s="72"/>
      <c r="F93" s="75"/>
      <c r="G93" s="75"/>
      <c r="H93" s="75"/>
      <c r="I93" s="139">
        <v>0</v>
      </c>
      <c r="J93" s="75" t="s">
        <v>18</v>
      </c>
      <c r="K93" s="72"/>
      <c r="L93" s="72"/>
      <c r="M93" s="72"/>
      <c r="N93" s="72"/>
    </row>
    <row r="94" spans="1:14" ht="51" outlineLevel="1">
      <c r="A94" s="56"/>
      <c r="B94" s="54" t="s">
        <v>122</v>
      </c>
      <c r="C94" s="71" t="s">
        <v>941</v>
      </c>
      <c r="D94" s="74" t="s">
        <v>221</v>
      </c>
      <c r="E94" s="72" t="s">
        <v>942</v>
      </c>
      <c r="F94" s="75"/>
      <c r="G94" s="75" t="s">
        <v>242</v>
      </c>
      <c r="H94" s="75">
        <v>5</v>
      </c>
      <c r="I94" s="140" t="s">
        <v>32</v>
      </c>
      <c r="J94" s="75" t="s">
        <v>24</v>
      </c>
      <c r="K94" s="72"/>
      <c r="L94" s="72" t="s">
        <v>943</v>
      </c>
      <c r="M94" s="72"/>
      <c r="N94" s="72" t="s">
        <v>125</v>
      </c>
    </row>
    <row r="95" spans="1:14" outlineLevel="1">
      <c r="A95" s="56"/>
      <c r="B95" s="57" t="s">
        <v>126</v>
      </c>
      <c r="C95" s="71"/>
      <c r="D95" s="74"/>
      <c r="E95" s="72"/>
      <c r="F95" s="75"/>
      <c r="G95" s="75"/>
      <c r="H95" s="75"/>
      <c r="I95" s="140"/>
      <c r="J95" s="75" t="s">
        <v>18</v>
      </c>
      <c r="K95" s="72"/>
      <c r="L95" s="72"/>
      <c r="M95" s="72"/>
      <c r="N95" s="72"/>
    </row>
    <row r="96" spans="1:14" ht="26" outlineLevel="1">
      <c r="A96" s="56"/>
      <c r="B96" s="54" t="s">
        <v>127</v>
      </c>
      <c r="C96" s="71" t="s">
        <v>944</v>
      </c>
      <c r="D96" s="74" t="s">
        <v>221</v>
      </c>
      <c r="E96" s="72" t="s">
        <v>945</v>
      </c>
      <c r="F96" s="75"/>
      <c r="G96" s="75" t="s">
        <v>234</v>
      </c>
      <c r="H96" s="75">
        <v>4</v>
      </c>
      <c r="I96" s="140" t="s">
        <v>32</v>
      </c>
      <c r="J96" s="75" t="s">
        <v>24</v>
      </c>
      <c r="K96" s="72" t="s">
        <v>946</v>
      </c>
      <c r="L96" s="72" t="s">
        <v>947</v>
      </c>
      <c r="M96" s="72"/>
      <c r="N96" s="72"/>
    </row>
    <row r="97" spans="1:14" outlineLevel="1">
      <c r="A97" s="56"/>
      <c r="B97" s="57" t="s">
        <v>129</v>
      </c>
      <c r="C97" s="71"/>
      <c r="D97" s="74" t="s">
        <v>228</v>
      </c>
      <c r="E97" s="72"/>
      <c r="F97" s="75"/>
      <c r="G97" s="75"/>
      <c r="H97" s="75"/>
      <c r="I97" s="140" t="s">
        <v>32</v>
      </c>
      <c r="J97" s="75" t="s">
        <v>18</v>
      </c>
      <c r="K97" s="72"/>
      <c r="L97" s="72"/>
      <c r="M97" s="72"/>
      <c r="N97" s="72"/>
    </row>
    <row r="98" spans="1:14" outlineLevel="1">
      <c r="A98" s="56"/>
      <c r="B98" s="54" t="s">
        <v>130</v>
      </c>
      <c r="C98" s="71" t="s">
        <v>288</v>
      </c>
      <c r="D98" s="74" t="s">
        <v>221</v>
      </c>
      <c r="E98" s="72" t="s">
        <v>340</v>
      </c>
      <c r="F98" s="75" t="s">
        <v>242</v>
      </c>
      <c r="G98" s="75" t="s">
        <v>242</v>
      </c>
      <c r="H98" s="75"/>
      <c r="I98" s="139">
        <v>0</v>
      </c>
      <c r="J98" s="75" t="s">
        <v>24</v>
      </c>
      <c r="K98" s="72" t="s">
        <v>948</v>
      </c>
      <c r="L98" s="72"/>
      <c r="M98" s="72"/>
      <c r="N98" s="72"/>
    </row>
    <row r="99" spans="1:14" outlineLevel="1">
      <c r="A99" s="56"/>
      <c r="B99" s="57" t="s">
        <v>26</v>
      </c>
      <c r="C99" s="71" t="s">
        <v>273</v>
      </c>
      <c r="D99" s="74" t="s">
        <v>221</v>
      </c>
      <c r="E99" s="72" t="s">
        <v>949</v>
      </c>
      <c r="F99" s="75"/>
      <c r="G99" s="75"/>
      <c r="H99" s="75" t="s">
        <v>125</v>
      </c>
      <c r="I99" s="139">
        <v>0</v>
      </c>
      <c r="J99" s="75" t="s">
        <v>18</v>
      </c>
      <c r="K99" s="72" t="s">
        <v>950</v>
      </c>
      <c r="L99" s="72"/>
      <c r="M99" s="72"/>
      <c r="N99" s="72"/>
    </row>
    <row r="100" spans="1:14" outlineLevel="1">
      <c r="A100" s="56"/>
      <c r="B100" s="57" t="s">
        <v>63</v>
      </c>
      <c r="C100" s="71"/>
      <c r="D100" s="74"/>
      <c r="E100" s="72"/>
      <c r="F100" s="75"/>
      <c r="G100" s="75"/>
      <c r="H100" s="75"/>
      <c r="I100" s="139">
        <v>0</v>
      </c>
      <c r="J100" s="75" t="s">
        <v>18</v>
      </c>
      <c r="K100" s="72"/>
      <c r="L100" s="72"/>
      <c r="M100" s="72"/>
      <c r="N100" s="72"/>
    </row>
    <row r="101" spans="1:14" outlineLevel="1">
      <c r="A101" s="56"/>
      <c r="B101" s="54" t="s">
        <v>131</v>
      </c>
      <c r="C101" s="71" t="s">
        <v>218</v>
      </c>
      <c r="D101" s="74"/>
      <c r="E101" s="72"/>
      <c r="F101" s="75"/>
      <c r="G101" s="75"/>
      <c r="H101" s="75"/>
      <c r="I101" s="139">
        <v>0</v>
      </c>
      <c r="J101" s="75"/>
      <c r="K101" s="72"/>
      <c r="L101" s="72"/>
      <c r="M101" s="72"/>
      <c r="N101" s="72"/>
    </row>
    <row r="102" spans="1:14" outlineLevel="1">
      <c r="A102" s="56"/>
      <c r="B102" s="57" t="s">
        <v>132</v>
      </c>
      <c r="C102" s="71" t="s">
        <v>218</v>
      </c>
      <c r="D102" s="74"/>
      <c r="E102" s="72"/>
      <c r="F102" s="75"/>
      <c r="G102" s="75"/>
      <c r="H102" s="75"/>
      <c r="I102" s="139">
        <v>0</v>
      </c>
      <c r="J102" s="75"/>
      <c r="K102" s="72"/>
      <c r="L102" s="72"/>
      <c r="M102" s="72"/>
      <c r="N102" s="72"/>
    </row>
    <row r="103" spans="1:14" outlineLevel="1">
      <c r="A103" s="56"/>
      <c r="B103" s="138" t="s">
        <v>133</v>
      </c>
      <c r="C103" s="141"/>
      <c r="D103" s="160"/>
      <c r="E103" s="143"/>
      <c r="F103" s="142"/>
      <c r="G103" s="142"/>
      <c r="H103" s="142"/>
      <c r="I103" s="67">
        <f>SUM(I104:I105)</f>
        <v>0</v>
      </c>
      <c r="J103" s="142"/>
      <c r="K103" s="143"/>
      <c r="L103" s="143"/>
      <c r="M103" s="143"/>
      <c r="N103" s="143"/>
    </row>
    <row r="104" spans="1:14" ht="26" outlineLevel="1">
      <c r="A104" s="56"/>
      <c r="B104" s="54" t="s">
        <v>134</v>
      </c>
      <c r="C104" s="71" t="s">
        <v>218</v>
      </c>
      <c r="D104" s="74" t="s">
        <v>221</v>
      </c>
      <c r="E104" s="72" t="s">
        <v>951</v>
      </c>
      <c r="F104" s="75"/>
      <c r="G104" s="75"/>
      <c r="H104" s="75"/>
      <c r="I104" s="140" t="s">
        <v>32</v>
      </c>
      <c r="J104" s="75"/>
      <c r="K104" s="72" t="s">
        <v>952</v>
      </c>
      <c r="L104" s="72"/>
      <c r="M104" s="72"/>
      <c r="N104" s="72"/>
    </row>
    <row r="105" spans="1:14" outlineLevel="1">
      <c r="A105" s="56"/>
      <c r="B105" s="57" t="s">
        <v>136</v>
      </c>
      <c r="C105" s="92"/>
      <c r="D105" s="74" t="s">
        <v>221</v>
      </c>
      <c r="E105" s="146" t="s">
        <v>745</v>
      </c>
      <c r="F105" s="75"/>
      <c r="G105" s="75"/>
      <c r="H105" s="75">
        <v>1</v>
      </c>
      <c r="I105" s="140" t="s">
        <v>137</v>
      </c>
      <c r="J105" s="75"/>
      <c r="K105" s="72"/>
      <c r="L105" s="146" t="s">
        <v>344</v>
      </c>
      <c r="M105" s="72"/>
      <c r="N105" s="72"/>
    </row>
    <row r="106" spans="1:14">
      <c r="A106" s="56"/>
      <c r="B106" s="138" t="s">
        <v>139</v>
      </c>
      <c r="C106" s="141"/>
      <c r="D106" s="160"/>
      <c r="E106" s="143"/>
      <c r="F106" s="142"/>
      <c r="G106" s="142"/>
      <c r="H106" s="142"/>
      <c r="I106" s="67">
        <f>-SUM(I107)</f>
        <v>0</v>
      </c>
      <c r="J106" s="142"/>
      <c r="K106" s="143"/>
      <c r="L106" s="143"/>
      <c r="M106" s="143"/>
      <c r="N106" s="143"/>
    </row>
    <row r="107" spans="1:14" outlineLevel="1">
      <c r="A107" s="56"/>
      <c r="B107" s="54" t="s">
        <v>140</v>
      </c>
      <c r="C107" s="71"/>
      <c r="D107" s="74" t="s">
        <v>228</v>
      </c>
      <c r="E107" s="72"/>
      <c r="F107" s="75"/>
      <c r="G107" s="75"/>
      <c r="H107" s="75"/>
      <c r="I107" s="139">
        <v>0</v>
      </c>
      <c r="J107" s="75"/>
      <c r="K107" s="150"/>
      <c r="L107" s="146"/>
      <c r="M107" s="72"/>
      <c r="N107" s="72"/>
    </row>
    <row r="108" spans="1:14" outlineLevel="1">
      <c r="A108" s="56"/>
      <c r="B108" s="54" t="s">
        <v>140</v>
      </c>
      <c r="C108" s="71"/>
      <c r="D108" s="74" t="s">
        <v>125</v>
      </c>
      <c r="E108" s="72"/>
      <c r="F108" s="75"/>
      <c r="G108" s="75"/>
      <c r="H108" s="75"/>
      <c r="I108" s="139">
        <v>0</v>
      </c>
      <c r="J108" s="75"/>
      <c r="K108" s="150"/>
      <c r="L108" s="146"/>
      <c r="M108" s="72"/>
      <c r="N108" s="72"/>
    </row>
    <row r="109" spans="1:14" outlineLevel="1">
      <c r="A109" s="56"/>
      <c r="B109" s="54" t="s">
        <v>140</v>
      </c>
      <c r="C109" s="71"/>
      <c r="D109" s="74" t="s">
        <v>125</v>
      </c>
      <c r="E109" s="72"/>
      <c r="F109" s="75"/>
      <c r="G109" s="75"/>
      <c r="H109" s="75"/>
      <c r="I109" s="139">
        <v>0</v>
      </c>
      <c r="J109" s="75"/>
      <c r="K109" s="150"/>
      <c r="L109" s="146"/>
      <c r="M109" s="72"/>
      <c r="N109" s="154"/>
    </row>
    <row r="110" spans="1:14" ht="15" thickBot="1">
      <c r="A110" s="1"/>
      <c r="B110" s="151"/>
      <c r="C110" s="152"/>
      <c r="D110" s="153"/>
      <c r="E110" s="154"/>
      <c r="F110" s="155"/>
      <c r="G110" s="155"/>
      <c r="H110" s="155"/>
      <c r="I110" s="155"/>
      <c r="J110" s="155"/>
      <c r="K110" s="154"/>
      <c r="L110" s="154"/>
      <c r="M110" s="154"/>
      <c r="N110" s="154"/>
    </row>
    <row r="111" spans="1:14" ht="15" thickBot="1">
      <c r="A111" s="1"/>
      <c r="B111" s="66"/>
      <c r="C111" s="152"/>
      <c r="D111" s="153"/>
      <c r="E111" s="154"/>
      <c r="F111" s="155"/>
      <c r="G111" s="4" t="s">
        <v>142</v>
      </c>
      <c r="H111" s="5"/>
      <c r="I111" s="6">
        <f>SUM(I20+I29+I47+I69+I91+I103+I106)</f>
        <v>0</v>
      </c>
      <c r="J111" s="155"/>
      <c r="K111" s="154"/>
      <c r="L111" s="154"/>
      <c r="M111" s="154"/>
      <c r="N111" s="154"/>
    </row>
    <row r="112" spans="1:14">
      <c r="A112" s="1"/>
      <c r="B112" s="66"/>
      <c r="C112" s="152"/>
      <c r="D112" s="153"/>
      <c r="E112" s="154"/>
      <c r="F112" s="155"/>
      <c r="G112" s="155"/>
      <c r="H112" s="155"/>
      <c r="I112" s="155"/>
      <c r="J112" s="155"/>
      <c r="K112" s="154"/>
      <c r="L112" s="154"/>
      <c r="M112" s="154"/>
      <c r="N112" s="154"/>
    </row>
    <row r="113" spans="1:14">
      <c r="A113" s="1"/>
      <c r="B113" s="66"/>
      <c r="C113" s="152"/>
      <c r="D113" s="153"/>
      <c r="E113" s="154"/>
      <c r="F113" s="155"/>
      <c r="G113" s="155"/>
      <c r="H113" s="155"/>
      <c r="I113" s="155"/>
      <c r="J113" s="155"/>
      <c r="K113" s="154"/>
      <c r="L113" s="154"/>
      <c r="M113" s="154"/>
      <c r="N113" s="154"/>
    </row>
    <row r="114" spans="1:14">
      <c r="A114" s="1"/>
      <c r="C114" s="152"/>
      <c r="D114" s="153"/>
      <c r="E114" s="154"/>
      <c r="F114" s="155"/>
      <c r="G114" s="155"/>
      <c r="H114" s="155"/>
      <c r="I114" s="155"/>
      <c r="J114" s="155"/>
      <c r="K114" s="154"/>
      <c r="L114" s="154"/>
      <c r="M114" s="154"/>
      <c r="N114" s="154"/>
    </row>
    <row r="115" spans="1:14">
      <c r="A115" s="1"/>
      <c r="B115" s="151"/>
      <c r="C115" s="152"/>
      <c r="D115" s="153"/>
      <c r="E115" s="154"/>
      <c r="F115" s="155"/>
      <c r="G115" s="155"/>
      <c r="H115" s="155"/>
      <c r="I115" s="155"/>
      <c r="J115" s="155"/>
      <c r="K115" s="154"/>
      <c r="L115" s="154"/>
      <c r="M115" s="154"/>
      <c r="N115" s="154"/>
    </row>
    <row r="116" spans="1:14">
      <c r="A116" s="1"/>
      <c r="B116" s="151"/>
      <c r="C116" s="152"/>
      <c r="D116" s="153"/>
      <c r="E116" s="154"/>
      <c r="F116" s="155"/>
      <c r="G116" s="155"/>
      <c r="H116" s="155"/>
      <c r="I116" s="155"/>
      <c r="J116" s="155"/>
      <c r="K116" s="154"/>
      <c r="L116" s="154"/>
      <c r="M116" s="154"/>
      <c r="N116" s="154"/>
    </row>
    <row r="117" spans="1:14">
      <c r="A117" s="1"/>
      <c r="B117" s="151"/>
      <c r="C117" s="152"/>
      <c r="D117" s="153"/>
      <c r="E117" s="154"/>
      <c r="F117" s="155"/>
      <c r="G117" s="155"/>
      <c r="H117" s="155"/>
      <c r="I117" s="155"/>
      <c r="J117" s="155"/>
      <c r="K117" s="154"/>
      <c r="L117" s="154"/>
      <c r="M117" s="154"/>
      <c r="N117" s="154"/>
    </row>
    <row r="118" spans="1:14">
      <c r="A118" s="1"/>
      <c r="B118" s="151"/>
      <c r="C118" s="152"/>
      <c r="D118" s="153"/>
      <c r="E118" s="154"/>
      <c r="F118" s="155"/>
      <c r="G118" s="155"/>
      <c r="H118" s="155"/>
      <c r="I118" s="155"/>
      <c r="J118" s="155"/>
      <c r="K118" s="154"/>
      <c r="L118" s="154"/>
      <c r="M118" s="154"/>
      <c r="N118" s="154"/>
    </row>
    <row r="119" spans="1:14">
      <c r="A119" s="1"/>
      <c r="B119" s="151"/>
      <c r="C119" s="152"/>
      <c r="D119" s="153"/>
      <c r="E119" s="154"/>
      <c r="F119" s="155"/>
      <c r="G119" s="155"/>
      <c r="H119" s="155"/>
      <c r="I119" s="155"/>
      <c r="J119" s="155"/>
      <c r="K119" s="154"/>
      <c r="L119" s="154"/>
      <c r="M119" s="154"/>
      <c r="N119" s="154"/>
    </row>
    <row r="120" spans="1:14">
      <c r="A120" s="1"/>
      <c r="B120" s="151"/>
      <c r="C120" s="152"/>
      <c r="D120" s="153"/>
      <c r="E120" s="154"/>
      <c r="F120" s="155"/>
      <c r="G120" s="155"/>
      <c r="H120" s="155"/>
      <c r="I120" s="155"/>
      <c r="J120" s="155"/>
      <c r="K120" s="154"/>
      <c r="L120" s="154"/>
      <c r="M120" s="154"/>
      <c r="N120" s="154"/>
    </row>
    <row r="121" spans="1:14">
      <c r="A121" s="1"/>
      <c r="B121" s="151"/>
      <c r="C121" s="152"/>
      <c r="D121" s="153"/>
      <c r="E121" s="154"/>
      <c r="F121" s="155"/>
      <c r="G121" s="155"/>
      <c r="H121" s="155"/>
      <c r="I121" s="155"/>
      <c r="J121" s="155"/>
      <c r="K121" s="154"/>
      <c r="L121" s="154"/>
      <c r="M121" s="154"/>
      <c r="N121" s="154"/>
    </row>
    <row r="122" spans="1:14">
      <c r="A122" s="1"/>
      <c r="B122" s="151"/>
      <c r="C122" s="152"/>
      <c r="D122" s="153"/>
      <c r="E122" s="154"/>
      <c r="F122" s="155"/>
      <c r="G122" s="155"/>
      <c r="H122" s="155"/>
      <c r="I122" s="155"/>
      <c r="J122" s="155"/>
      <c r="K122" s="154"/>
      <c r="L122" s="154"/>
      <c r="M122" s="154"/>
      <c r="N122" s="154"/>
    </row>
    <row r="123" spans="1:14">
      <c r="A123" s="1"/>
      <c r="B123" s="151"/>
      <c r="C123" s="152"/>
      <c r="D123" s="153"/>
      <c r="E123" s="154"/>
      <c r="F123" s="155"/>
      <c r="G123" s="155"/>
      <c r="H123" s="155"/>
      <c r="I123" s="155"/>
      <c r="J123" s="155"/>
      <c r="K123" s="154"/>
      <c r="L123" s="154"/>
      <c r="M123" s="154"/>
      <c r="N123" s="154"/>
    </row>
    <row r="124" spans="1:14">
      <c r="A124" s="1"/>
      <c r="B124" s="151"/>
      <c r="C124" s="152"/>
      <c r="D124" s="153"/>
      <c r="E124" s="154"/>
      <c r="F124" s="155"/>
      <c r="G124" s="155"/>
      <c r="H124" s="155"/>
      <c r="I124" s="155"/>
      <c r="J124" s="155"/>
      <c r="K124" s="154"/>
      <c r="L124" s="154"/>
      <c r="M124" s="154"/>
      <c r="N124" s="154"/>
    </row>
    <row r="125" spans="1:14">
      <c r="A125" s="1"/>
      <c r="B125" s="151"/>
      <c r="C125" s="152"/>
      <c r="D125" s="153"/>
      <c r="E125" s="154"/>
      <c r="F125" s="155"/>
      <c r="G125" s="155"/>
      <c r="H125" s="155"/>
      <c r="I125" s="155"/>
      <c r="J125" s="155"/>
      <c r="K125" s="154"/>
      <c r="L125" s="154"/>
      <c r="M125" s="154"/>
      <c r="N125" s="154"/>
    </row>
    <row r="126" spans="1:14">
      <c r="A126" s="1"/>
      <c r="B126" s="151"/>
      <c r="C126" s="152"/>
      <c r="D126" s="153"/>
      <c r="E126" s="154"/>
      <c r="F126" s="155"/>
      <c r="G126" s="155"/>
      <c r="H126" s="155"/>
      <c r="I126" s="155"/>
      <c r="J126" s="155"/>
      <c r="K126" s="154"/>
      <c r="L126" s="154"/>
      <c r="M126" s="154"/>
      <c r="N126" s="154"/>
    </row>
    <row r="127" spans="1:14">
      <c r="A127" s="1"/>
      <c r="B127" s="151"/>
      <c r="C127" s="152"/>
      <c r="D127" s="153"/>
      <c r="E127" s="154"/>
      <c r="F127" s="155"/>
      <c r="G127" s="155"/>
      <c r="H127" s="155"/>
      <c r="I127" s="155"/>
      <c r="J127" s="155"/>
      <c r="K127" s="154"/>
      <c r="L127" s="154"/>
      <c r="M127" s="154"/>
      <c r="N127" s="154"/>
    </row>
    <row r="128" spans="1:14">
      <c r="A128" s="1"/>
      <c r="B128" s="151"/>
      <c r="C128" s="152"/>
      <c r="D128" s="153"/>
      <c r="E128" s="154"/>
      <c r="F128" s="155"/>
      <c r="G128" s="155"/>
      <c r="H128" s="155"/>
      <c r="I128" s="155"/>
      <c r="J128" s="155"/>
      <c r="K128" s="154"/>
      <c r="L128" s="154"/>
      <c r="M128" s="154"/>
      <c r="N128" s="154"/>
    </row>
    <row r="129" spans="1:14">
      <c r="A129" s="1"/>
      <c r="B129" s="151"/>
      <c r="C129" s="152"/>
      <c r="D129" s="153"/>
      <c r="E129" s="154"/>
      <c r="F129" s="155"/>
      <c r="G129" s="155"/>
      <c r="H129" s="155"/>
      <c r="I129" s="155"/>
      <c r="J129" s="155"/>
      <c r="K129" s="154"/>
      <c r="L129" s="154"/>
      <c r="M129" s="154"/>
      <c r="N129" s="154"/>
    </row>
    <row r="130" spans="1:14">
      <c r="A130" s="1"/>
      <c r="B130" s="151"/>
      <c r="C130" s="152"/>
      <c r="D130" s="153"/>
      <c r="E130" s="154"/>
      <c r="F130" s="155"/>
      <c r="G130" s="155"/>
      <c r="H130" s="155"/>
      <c r="I130" s="155"/>
      <c r="J130" s="155"/>
      <c r="K130" s="154"/>
      <c r="L130" s="154"/>
      <c r="M130" s="154"/>
      <c r="N130" s="154"/>
    </row>
    <row r="131" spans="1:14">
      <c r="A131" s="1"/>
      <c r="B131" s="151"/>
      <c r="C131" s="152"/>
      <c r="D131" s="153"/>
      <c r="E131" s="154"/>
      <c r="F131" s="155"/>
      <c r="G131" s="155"/>
      <c r="H131" s="155"/>
      <c r="I131" s="155"/>
      <c r="J131" s="155"/>
      <c r="K131" s="154"/>
      <c r="L131" s="154"/>
      <c r="M131" s="154"/>
      <c r="N131" s="154"/>
    </row>
    <row r="132" spans="1:14">
      <c r="A132" s="1"/>
      <c r="B132" s="151"/>
      <c r="C132" s="152"/>
      <c r="D132" s="153"/>
      <c r="E132" s="154"/>
      <c r="F132" s="155"/>
      <c r="G132" s="155"/>
      <c r="H132" s="155"/>
      <c r="I132" s="155"/>
      <c r="J132" s="155"/>
      <c r="K132" s="154"/>
      <c r="L132" s="154"/>
      <c r="M132" s="154"/>
      <c r="N132" s="154"/>
    </row>
    <row r="133" spans="1:14">
      <c r="A133" s="1"/>
      <c r="B133" s="151"/>
      <c r="C133" s="152"/>
      <c r="D133" s="153"/>
      <c r="E133" s="154"/>
      <c r="F133" s="155"/>
      <c r="G133" s="155"/>
      <c r="H133" s="155"/>
      <c r="I133" s="155"/>
      <c r="J133" s="155"/>
      <c r="K133" s="154"/>
      <c r="L133" s="154"/>
      <c r="M133" s="154"/>
      <c r="N133" s="154"/>
    </row>
    <row r="134" spans="1:14">
      <c r="A134" s="1"/>
      <c r="B134" s="151"/>
      <c r="C134" s="152"/>
      <c r="D134" s="153"/>
      <c r="E134" s="154"/>
      <c r="F134" s="155"/>
      <c r="G134" s="155"/>
      <c r="H134" s="155"/>
      <c r="I134" s="155"/>
      <c r="J134" s="155"/>
      <c r="K134" s="154"/>
      <c r="L134" s="154"/>
      <c r="M134" s="154"/>
      <c r="N134" s="154"/>
    </row>
    <row r="135" spans="1:14">
      <c r="A135" s="1"/>
      <c r="B135" s="151"/>
      <c r="C135" s="152"/>
      <c r="D135" s="153"/>
      <c r="E135" s="154"/>
      <c r="F135" s="155"/>
      <c r="G135" s="155"/>
      <c r="H135" s="155"/>
      <c r="I135" s="155"/>
      <c r="J135" s="155"/>
      <c r="K135" s="154"/>
      <c r="L135" s="154"/>
      <c r="M135" s="154"/>
      <c r="N135" s="154"/>
    </row>
    <row r="136" spans="1:14">
      <c r="A136" s="1"/>
      <c r="B136" s="151"/>
      <c r="C136" s="152"/>
      <c r="D136" s="153"/>
      <c r="E136" s="154"/>
      <c r="F136" s="155"/>
      <c r="G136" s="155"/>
      <c r="H136" s="155"/>
      <c r="I136" s="155"/>
      <c r="J136" s="155"/>
      <c r="K136" s="154"/>
      <c r="L136" s="154"/>
      <c r="M136" s="154"/>
      <c r="N136" s="154"/>
    </row>
    <row r="137" spans="1:14">
      <c r="A137" s="1"/>
      <c r="B137" s="151"/>
      <c r="C137" s="152"/>
      <c r="D137" s="153"/>
      <c r="E137" s="154"/>
      <c r="F137" s="155"/>
      <c r="G137" s="155"/>
      <c r="H137" s="155"/>
      <c r="I137" s="155"/>
      <c r="J137" s="155"/>
      <c r="K137" s="154"/>
      <c r="L137" s="154"/>
      <c r="M137" s="154"/>
      <c r="N137" s="154"/>
    </row>
    <row r="138" spans="1:14">
      <c r="A138" s="1"/>
      <c r="B138" s="151"/>
      <c r="C138" s="152"/>
      <c r="D138" s="153"/>
      <c r="E138" s="154"/>
      <c r="F138" s="155"/>
      <c r="G138" s="155"/>
      <c r="H138" s="155"/>
      <c r="I138" s="155"/>
      <c r="J138" s="155"/>
      <c r="K138" s="154"/>
      <c r="L138" s="154"/>
      <c r="M138" s="154"/>
      <c r="N138" s="154"/>
    </row>
    <row r="139" spans="1:14">
      <c r="A139" s="1"/>
      <c r="B139" s="151"/>
      <c r="C139" s="152"/>
      <c r="D139" s="153"/>
      <c r="E139" s="154"/>
      <c r="F139" s="155"/>
      <c r="G139" s="155"/>
      <c r="H139" s="155"/>
      <c r="I139" s="155"/>
      <c r="J139" s="155"/>
      <c r="K139" s="154"/>
      <c r="L139" s="154"/>
      <c r="M139" s="154"/>
    </row>
  </sheetData>
  <autoFilter ref="A3:M107" xr:uid="{00000000-0009-0000-0000-000002000000}"/>
  <dataValidations count="3">
    <dataValidation type="list" allowBlank="1" showInputMessage="1" showErrorMessage="1" sqref="J1:J1048576" xr:uid="{7D74E765-496C-485F-8192-A1594083DA2D}">
      <formula1>"Materials, Labor"</formula1>
    </dataValidation>
    <dataValidation type="list" allowBlank="1" showInputMessage="1" showErrorMessage="1" sqref="G7:G11 G20:G22 G24:G109" xr:uid="{9A4A66B1-FFD8-4F53-92CD-E9A83E72A0CE}">
      <formula1>"Ft' In"", Inches, NA, LF, SQ FT"</formula1>
    </dataValidation>
    <dataValidation type="list" allowBlank="1" showInputMessage="1" showErrorMessage="1" sqref="D7:D11 D20:D25 D27:D109" xr:uid="{996C9C70-8A92-4C06-9028-83E40041BCEC}">
      <formula1>"Y,N,TBD"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FB5C0117-1C80-4BAE-9DFA-77605D21F815}">
          <x14:formula1>
            <xm:f>'Upgrade Summary'!$G$30:$G$33</xm:f>
          </x14:formula1>
          <xm:sqref>E30</xm:sqref>
        </x14:dataValidation>
        <x14:dataValidation type="list" allowBlank="1" showInputMessage="1" showErrorMessage="1" xr:uid="{E5219951-A12F-41CA-851F-4377744045EC}">
          <x14:formula1>
            <xm:f>'Upgrade Summary'!$G$38:$J$38</xm:f>
          </x14:formula1>
          <xm:sqref>E38</xm:sqref>
        </x14:dataValidation>
        <x14:dataValidation type="list" allowBlank="1" showInputMessage="1" showErrorMessage="1" xr:uid="{1DA96C55-7B0F-4A5B-B321-AE299D689886}">
          <x14:formula1>
            <xm:f>'Upgrade Summary'!$H$45:$K$45</xm:f>
          </x14:formula1>
          <xm:sqref>E44</xm:sqref>
        </x14:dataValidation>
        <x14:dataValidation type="list" allowBlank="1" showInputMessage="1" showErrorMessage="1" xr:uid="{7DBF452F-A399-4A18-BD1C-8D706DB162C7}">
          <x14:formula1>
            <xm:f>'Upgrade Summary'!$G$41:$J$41</xm:f>
          </x14:formula1>
          <xm:sqref>E41</xm:sqref>
        </x14:dataValidation>
      </x14:dataValidations>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13AD7-3FD8-440D-BA1F-208DC0BB8792}">
  <sheetPr>
    <outlinePr summaryBelow="0"/>
  </sheetPr>
  <dimension ref="A1:N139"/>
  <sheetViews>
    <sheetView topLeftCell="A29" workbookViewId="0">
      <selection activeCell="E44" sqref="E44"/>
    </sheetView>
  </sheetViews>
  <sheetFormatPr defaultRowHeight="14.5" outlineLevelRow="1"/>
  <cols>
    <col min="1" max="1" width="14.26953125" customWidth="1"/>
    <col min="2" max="2" width="42.54296875" customWidth="1"/>
    <col min="3" max="3" width="32.1796875" customWidth="1"/>
    <col min="4" max="4" width="13.453125" customWidth="1"/>
    <col min="5" max="5" width="35.453125" customWidth="1"/>
    <col min="6" max="6" width="16.26953125" customWidth="1"/>
    <col min="7" max="7" width="20.7265625" customWidth="1"/>
    <col min="8" max="8" width="8" customWidth="1"/>
    <col min="9" max="9" width="15" customWidth="1"/>
    <col min="10" max="10" width="18.7265625" customWidth="1"/>
    <col min="11" max="11" width="66.1796875" style="78" customWidth="1"/>
    <col min="12" max="12" width="81.7265625" customWidth="1"/>
    <col min="13" max="13" width="29.81640625" customWidth="1"/>
    <col min="14" max="14" width="34" customWidth="1"/>
  </cols>
  <sheetData>
    <row r="1" spans="1:14">
      <c r="B1" s="68" t="s">
        <v>215</v>
      </c>
      <c r="C1">
        <v>3062</v>
      </c>
    </row>
    <row r="2" spans="1:14" ht="30" customHeight="1">
      <c r="B2" s="65" t="s">
        <v>216</v>
      </c>
      <c r="C2" s="65" t="s">
        <v>217</v>
      </c>
    </row>
    <row r="3" spans="1:14" s="3" customFormat="1">
      <c r="A3" s="52" t="s">
        <v>0</v>
      </c>
      <c r="B3" s="52" t="s">
        <v>1</v>
      </c>
      <c r="C3" s="52" t="s">
        <v>2</v>
      </c>
      <c r="D3" s="52" t="s">
        <v>3</v>
      </c>
      <c r="E3" s="52" t="s">
        <v>4</v>
      </c>
      <c r="F3" s="52" t="s">
        <v>5</v>
      </c>
      <c r="G3" s="52" t="s">
        <v>6</v>
      </c>
      <c r="H3" s="52" t="s">
        <v>7</v>
      </c>
      <c r="I3" s="52" t="s">
        <v>8</v>
      </c>
      <c r="J3" s="52" t="s">
        <v>9</v>
      </c>
      <c r="K3" s="79" t="s">
        <v>10</v>
      </c>
      <c r="L3" s="52" t="s">
        <v>11</v>
      </c>
      <c r="M3" s="52" t="s">
        <v>12</v>
      </c>
      <c r="N3" s="52" t="s">
        <v>13</v>
      </c>
    </row>
    <row r="4" spans="1:14" s="3" customFormat="1">
      <c r="A4" s="52"/>
      <c r="B4" s="138" t="s">
        <v>15</v>
      </c>
      <c r="C4" s="53"/>
      <c r="D4" s="53"/>
      <c r="E4" s="53"/>
      <c r="F4" s="53"/>
      <c r="G4" s="53"/>
      <c r="H4" s="53"/>
      <c r="I4" s="67">
        <f>I5</f>
        <v>0</v>
      </c>
      <c r="J4" s="53"/>
      <c r="K4" s="80"/>
      <c r="L4" s="53"/>
      <c r="M4" s="53"/>
      <c r="N4" s="53"/>
    </row>
    <row r="5" spans="1:14" s="3" customFormat="1" ht="26.5" outlineLevel="1">
      <c r="A5" s="52"/>
      <c r="B5" s="54" t="s">
        <v>17</v>
      </c>
      <c r="C5" s="52"/>
      <c r="D5" s="52"/>
      <c r="E5" s="52"/>
      <c r="F5" s="52"/>
      <c r="G5" s="52"/>
      <c r="H5" s="52"/>
      <c r="I5" s="139">
        <v>0</v>
      </c>
      <c r="J5" s="75" t="s">
        <v>18</v>
      </c>
      <c r="K5" s="79"/>
      <c r="L5" s="84" t="s">
        <v>19</v>
      </c>
      <c r="M5" s="52"/>
      <c r="N5" s="52"/>
    </row>
    <row r="6" spans="1:14" s="3" customFormat="1">
      <c r="A6" s="52"/>
      <c r="B6" s="138" t="s">
        <v>21</v>
      </c>
      <c r="C6" s="53"/>
      <c r="D6" s="53"/>
      <c r="E6" s="53"/>
      <c r="F6" s="53"/>
      <c r="G6" s="53"/>
      <c r="H6" s="53"/>
      <c r="I6" s="67">
        <f>SUM(I7:I11)</f>
        <v>0</v>
      </c>
      <c r="J6" s="53"/>
      <c r="K6" s="80"/>
      <c r="L6" s="53"/>
      <c r="M6" s="53"/>
      <c r="N6" s="53"/>
    </row>
    <row r="7" spans="1:14" s="3" customFormat="1" outlineLevel="1">
      <c r="A7" s="52"/>
      <c r="B7" s="54" t="s">
        <v>23</v>
      </c>
      <c r="C7" s="71"/>
      <c r="D7" s="74"/>
      <c r="E7" s="72"/>
      <c r="F7" s="75"/>
      <c r="G7" s="75"/>
      <c r="H7" s="75"/>
      <c r="I7" s="139">
        <v>0</v>
      </c>
      <c r="J7" s="75" t="s">
        <v>24</v>
      </c>
      <c r="K7" s="72"/>
      <c r="L7" s="72"/>
      <c r="M7" s="52"/>
      <c r="N7" s="52"/>
    </row>
    <row r="8" spans="1:14" s="3" customFormat="1" outlineLevel="1">
      <c r="A8" s="52"/>
      <c r="B8" s="57" t="s">
        <v>26</v>
      </c>
      <c r="C8" s="71"/>
      <c r="D8" s="74"/>
      <c r="E8" s="72"/>
      <c r="F8" s="75"/>
      <c r="G8" s="75"/>
      <c r="H8" s="75"/>
      <c r="I8" s="139">
        <v>0</v>
      </c>
      <c r="J8" s="75" t="s">
        <v>18</v>
      </c>
      <c r="K8" s="72"/>
      <c r="L8" s="72"/>
      <c r="M8" s="52"/>
      <c r="N8" s="52"/>
    </row>
    <row r="9" spans="1:14" s="3" customFormat="1" ht="38.5" outlineLevel="1">
      <c r="A9" s="52"/>
      <c r="B9" s="54" t="s">
        <v>28</v>
      </c>
      <c r="C9" s="71" t="s">
        <v>953</v>
      </c>
      <c r="D9" s="74" t="s">
        <v>954</v>
      </c>
      <c r="E9" s="72" t="s">
        <v>955</v>
      </c>
      <c r="F9" s="75"/>
      <c r="G9" s="75"/>
      <c r="H9" s="75"/>
      <c r="I9" s="139">
        <v>0</v>
      </c>
      <c r="J9" s="75" t="s">
        <v>24</v>
      </c>
      <c r="K9" s="72"/>
      <c r="L9" s="72"/>
      <c r="M9" s="52"/>
      <c r="N9" s="52"/>
    </row>
    <row r="10" spans="1:14" s="3" customFormat="1" outlineLevel="1">
      <c r="A10" s="52"/>
      <c r="B10" s="57" t="s">
        <v>26</v>
      </c>
      <c r="C10" s="71"/>
      <c r="D10" s="74" t="s">
        <v>228</v>
      </c>
      <c r="E10" s="72"/>
      <c r="F10" s="75"/>
      <c r="G10" s="75"/>
      <c r="H10" s="75"/>
      <c r="I10" s="139">
        <v>0</v>
      </c>
      <c r="J10" s="75" t="s">
        <v>18</v>
      </c>
      <c r="K10" s="72"/>
      <c r="L10" s="72"/>
      <c r="M10" s="52"/>
      <c r="N10" s="52"/>
    </row>
    <row r="11" spans="1:14" s="3" customFormat="1" outlineLevel="1">
      <c r="A11" s="52"/>
      <c r="B11" s="54" t="s">
        <v>31</v>
      </c>
      <c r="C11" s="71" t="s">
        <v>219</v>
      </c>
      <c r="D11" s="74" t="s">
        <v>125</v>
      </c>
      <c r="E11" s="72"/>
      <c r="F11" s="75"/>
      <c r="G11" s="75"/>
      <c r="H11" s="75"/>
      <c r="I11" s="140" t="s">
        <v>32</v>
      </c>
      <c r="J11" s="75"/>
      <c r="L11" s="72"/>
      <c r="M11" s="52"/>
      <c r="N11" s="52"/>
    </row>
    <row r="12" spans="1:14" s="3" customFormat="1">
      <c r="A12" s="52"/>
      <c r="B12" s="138" t="s">
        <v>35</v>
      </c>
      <c r="C12" s="53"/>
      <c r="D12" s="53"/>
      <c r="E12" s="53"/>
      <c r="F12" s="53"/>
      <c r="G12" s="53"/>
      <c r="H12" s="53"/>
      <c r="I12" s="67">
        <f>SUM(I13:I16)</f>
        <v>0</v>
      </c>
      <c r="J12" s="53"/>
      <c r="K12" s="80"/>
      <c r="L12" s="53"/>
      <c r="M12" s="53"/>
      <c r="N12" s="53"/>
    </row>
    <row r="13" spans="1:14" s="3" customFormat="1" ht="26" outlineLevel="1">
      <c r="A13" s="52"/>
      <c r="B13" s="69" t="s">
        <v>37</v>
      </c>
      <c r="C13" s="71"/>
      <c r="D13" s="71"/>
      <c r="E13" s="71"/>
      <c r="F13" s="71"/>
      <c r="G13" s="75"/>
      <c r="H13" s="71"/>
      <c r="I13" s="139">
        <v>0</v>
      </c>
      <c r="J13" s="75" t="s">
        <v>24</v>
      </c>
      <c r="K13" s="79"/>
      <c r="L13" s="84" t="s">
        <v>38</v>
      </c>
      <c r="M13" s="52"/>
      <c r="N13" s="52"/>
    </row>
    <row r="14" spans="1:14" s="3" customFormat="1" outlineLevel="1">
      <c r="A14" s="52"/>
      <c r="B14" s="70" t="s">
        <v>18</v>
      </c>
      <c r="C14" s="71"/>
      <c r="D14" s="71"/>
      <c r="E14" s="71"/>
      <c r="F14" s="71"/>
      <c r="G14" s="75"/>
      <c r="H14" s="71"/>
      <c r="I14" s="139">
        <v>0</v>
      </c>
      <c r="J14" s="75" t="s">
        <v>18</v>
      </c>
      <c r="K14" s="79"/>
      <c r="L14" s="52"/>
      <c r="M14" s="52"/>
      <c r="N14" s="52"/>
    </row>
    <row r="15" spans="1:14" s="3" customFormat="1" outlineLevel="1">
      <c r="A15" s="52"/>
      <c r="B15" s="69" t="s">
        <v>41</v>
      </c>
      <c r="C15" s="71"/>
      <c r="D15" s="71"/>
      <c r="E15" s="52"/>
      <c r="F15" s="52"/>
      <c r="G15" s="75"/>
      <c r="H15" s="52"/>
      <c r="I15" s="139">
        <v>0</v>
      </c>
      <c r="J15" s="75" t="s">
        <v>24</v>
      </c>
      <c r="K15" s="79"/>
      <c r="L15" s="52"/>
      <c r="M15" s="52"/>
      <c r="N15" s="52"/>
    </row>
    <row r="16" spans="1:14" s="3" customFormat="1" outlineLevel="1">
      <c r="A16" s="52"/>
      <c r="B16" s="70" t="s">
        <v>18</v>
      </c>
      <c r="C16" s="71"/>
      <c r="D16" s="71"/>
      <c r="E16" s="52"/>
      <c r="F16" s="52"/>
      <c r="G16" s="75"/>
      <c r="H16" s="52"/>
      <c r="I16" s="139">
        <v>0</v>
      </c>
      <c r="J16" s="75" t="s">
        <v>18</v>
      </c>
      <c r="K16" s="79"/>
      <c r="L16" s="52"/>
      <c r="M16" s="52"/>
      <c r="N16" s="52"/>
    </row>
    <row r="17" spans="1:14" s="3" customFormat="1">
      <c r="A17" s="52"/>
      <c r="B17" s="138" t="s">
        <v>44</v>
      </c>
      <c r="C17" s="141"/>
      <c r="D17" s="141"/>
      <c r="E17" s="53"/>
      <c r="F17" s="53"/>
      <c r="G17" s="142"/>
      <c r="H17" s="53"/>
      <c r="I17" s="67">
        <f>SUM(I18:I19)</f>
        <v>0</v>
      </c>
      <c r="J17" s="53"/>
      <c r="K17" s="80"/>
      <c r="L17" s="53"/>
      <c r="M17" s="53"/>
      <c r="N17" s="53"/>
    </row>
    <row r="18" spans="1:14" s="3" customFormat="1" outlineLevel="1">
      <c r="A18" s="52"/>
      <c r="B18" s="69" t="s">
        <v>45</v>
      </c>
      <c r="C18" s="71"/>
      <c r="D18" s="71"/>
      <c r="E18" s="52"/>
      <c r="F18" s="52"/>
      <c r="G18" s="75"/>
      <c r="H18" s="52"/>
      <c r="I18" s="139">
        <v>0</v>
      </c>
      <c r="J18" s="75" t="s">
        <v>24</v>
      </c>
      <c r="K18" s="79"/>
      <c r="L18" s="52"/>
      <c r="M18" s="52"/>
      <c r="N18" s="52"/>
    </row>
    <row r="19" spans="1:14" s="3" customFormat="1" outlineLevel="1">
      <c r="A19" s="52"/>
      <c r="B19" s="70" t="s">
        <v>18</v>
      </c>
      <c r="C19" s="71"/>
      <c r="D19" s="71"/>
      <c r="E19" s="52"/>
      <c r="F19" s="52"/>
      <c r="G19" s="75"/>
      <c r="H19" s="52"/>
      <c r="I19" s="139">
        <v>0</v>
      </c>
      <c r="J19" s="75" t="s">
        <v>18</v>
      </c>
      <c r="K19" s="79"/>
      <c r="L19" s="52"/>
      <c r="M19" s="52"/>
      <c r="N19" s="52"/>
    </row>
    <row r="20" spans="1:14" s="3" customFormat="1">
      <c r="A20" s="52"/>
      <c r="B20" s="138" t="s">
        <v>46</v>
      </c>
      <c r="C20" s="141"/>
      <c r="D20" s="160"/>
      <c r="E20" s="143"/>
      <c r="F20" s="142"/>
      <c r="G20" s="142"/>
      <c r="H20" s="142"/>
      <c r="I20" s="67">
        <f>SUM(I21:I28)</f>
        <v>0</v>
      </c>
      <c r="J20" s="142"/>
      <c r="K20" s="143"/>
      <c r="L20" s="143"/>
      <c r="M20" s="53"/>
      <c r="N20" s="53"/>
    </row>
    <row r="21" spans="1:14" s="3" customFormat="1" ht="26" outlineLevel="1">
      <c r="A21" s="52"/>
      <c r="B21" s="54" t="s">
        <v>47</v>
      </c>
      <c r="C21" s="78" t="s">
        <v>956</v>
      </c>
      <c r="D21" s="74" t="s">
        <v>221</v>
      </c>
      <c r="E21" s="72" t="s">
        <v>403</v>
      </c>
      <c r="F21" s="144">
        <v>450</v>
      </c>
      <c r="G21" s="75" t="s">
        <v>223</v>
      </c>
      <c r="H21" s="144">
        <v>1</v>
      </c>
      <c r="I21" s="139">
        <v>0</v>
      </c>
      <c r="J21" s="75" t="s">
        <v>24</v>
      </c>
      <c r="K21" s="72" t="s">
        <v>957</v>
      </c>
      <c r="L21" s="72"/>
      <c r="M21" s="52"/>
      <c r="N21" s="52"/>
    </row>
    <row r="22" spans="1:14" s="3" customFormat="1" outlineLevel="1">
      <c r="A22" s="52"/>
      <c r="B22" s="57" t="s">
        <v>50</v>
      </c>
      <c r="C22" s="71"/>
      <c r="D22" s="74" t="s">
        <v>221</v>
      </c>
      <c r="E22" s="72"/>
      <c r="F22" s="75" t="s">
        <v>218</v>
      </c>
      <c r="G22" s="75"/>
      <c r="H22" s="75"/>
      <c r="I22" s="139">
        <v>0</v>
      </c>
      <c r="J22" s="75" t="s">
        <v>18</v>
      </c>
      <c r="K22" s="72"/>
      <c r="L22" s="72"/>
      <c r="M22" s="52"/>
      <c r="N22" s="52"/>
    </row>
    <row r="23" spans="1:14" s="3" customFormat="1" ht="38.5" outlineLevel="1">
      <c r="A23" s="52"/>
      <c r="B23" s="54" t="s">
        <v>51</v>
      </c>
      <c r="C23" s="81" t="s">
        <v>958</v>
      </c>
      <c r="D23" s="74" t="s">
        <v>221</v>
      </c>
      <c r="E23" s="94" t="s">
        <v>959</v>
      </c>
      <c r="F23" s="144">
        <v>450</v>
      </c>
      <c r="G23" s="75" t="s">
        <v>223</v>
      </c>
      <c r="I23" s="139">
        <v>0</v>
      </c>
      <c r="J23" s="75" t="s">
        <v>24</v>
      </c>
      <c r="K23" s="72" t="s">
        <v>960</v>
      </c>
      <c r="L23" s="72"/>
      <c r="M23" s="52"/>
      <c r="N23" s="52"/>
    </row>
    <row r="24" spans="1:14" s="3" customFormat="1" outlineLevel="1">
      <c r="A24" s="52"/>
      <c r="B24" s="57" t="s">
        <v>50</v>
      </c>
      <c r="D24" s="74" t="s">
        <v>125</v>
      </c>
      <c r="F24" s="144"/>
      <c r="G24" s="75" t="s">
        <v>223</v>
      </c>
      <c r="H24" s="75"/>
      <c r="I24" s="139">
        <v>0</v>
      </c>
      <c r="J24" s="75" t="s">
        <v>18</v>
      </c>
      <c r="K24" s="81"/>
      <c r="M24" s="83"/>
      <c r="N24" s="52"/>
    </row>
    <row r="25" spans="1:14" s="3" customFormat="1" outlineLevel="1">
      <c r="A25" s="52"/>
      <c r="B25" s="54" t="s">
        <v>54</v>
      </c>
      <c r="C25" s="71" t="s">
        <v>905</v>
      </c>
      <c r="D25" s="74" t="s">
        <v>228</v>
      </c>
      <c r="E25" s="72" t="s">
        <v>961</v>
      </c>
      <c r="F25" s="144"/>
      <c r="G25" s="75" t="s">
        <v>223</v>
      </c>
      <c r="H25" s="144"/>
      <c r="I25" s="139">
        <v>0</v>
      </c>
      <c r="J25" s="75" t="s">
        <v>24</v>
      </c>
      <c r="K25" s="72"/>
      <c r="L25" s="72"/>
      <c r="M25" s="52"/>
      <c r="N25" s="52"/>
    </row>
    <row r="26" spans="1:14" s="3" customFormat="1" outlineLevel="1">
      <c r="A26" s="52"/>
      <c r="B26" s="57" t="s">
        <v>50</v>
      </c>
      <c r="G26" s="75"/>
      <c r="H26" s="75"/>
      <c r="I26" s="139">
        <v>0</v>
      </c>
      <c r="J26" s="75" t="s">
        <v>18</v>
      </c>
      <c r="K26" s="72"/>
      <c r="L26" s="72"/>
      <c r="M26" s="52"/>
      <c r="N26" s="52"/>
    </row>
    <row r="27" spans="1:14" s="3" customFormat="1" outlineLevel="1">
      <c r="A27" s="52"/>
      <c r="B27" s="54" t="s">
        <v>55</v>
      </c>
      <c r="C27" s="71" t="s">
        <v>962</v>
      </c>
      <c r="D27" s="74" t="s">
        <v>221</v>
      </c>
      <c r="E27" s="72" t="s">
        <v>963</v>
      </c>
      <c r="F27" s="75"/>
      <c r="G27" s="75"/>
      <c r="H27" s="75"/>
      <c r="I27" s="139">
        <v>0</v>
      </c>
      <c r="J27" s="75" t="s">
        <v>24</v>
      </c>
      <c r="K27" s="72"/>
      <c r="L27" s="72"/>
      <c r="M27" s="52"/>
      <c r="N27" s="52"/>
    </row>
    <row r="28" spans="1:14" s="3" customFormat="1" outlineLevel="1">
      <c r="A28" s="52"/>
      <c r="B28" s="57" t="s">
        <v>50</v>
      </c>
      <c r="C28" s="71"/>
      <c r="D28" s="74"/>
      <c r="E28" s="72"/>
      <c r="F28" s="75"/>
      <c r="G28" s="75"/>
      <c r="H28" s="75"/>
      <c r="I28" s="139">
        <v>0</v>
      </c>
      <c r="J28" s="75" t="s">
        <v>18</v>
      </c>
      <c r="K28" s="72"/>
      <c r="L28" s="72"/>
      <c r="M28" s="52"/>
      <c r="N28" s="52"/>
    </row>
    <row r="29" spans="1:14">
      <c r="A29" s="145"/>
      <c r="B29" s="55" t="s">
        <v>56</v>
      </c>
      <c r="C29" s="141"/>
      <c r="D29" s="160"/>
      <c r="E29" s="143"/>
      <c r="F29" s="142"/>
      <c r="G29" s="142"/>
      <c r="H29" s="142"/>
      <c r="I29" s="67">
        <f>SUM(I30:I46)</f>
        <v>0</v>
      </c>
      <c r="J29" s="142"/>
      <c r="K29" s="143"/>
      <c r="L29" s="143"/>
      <c r="M29" s="143"/>
      <c r="N29" s="143"/>
    </row>
    <row r="30" spans="1:14" outlineLevel="1">
      <c r="A30" s="146"/>
      <c r="B30" s="54" t="s">
        <v>57</v>
      </c>
      <c r="C30" s="71" t="s">
        <v>367</v>
      </c>
      <c r="D30" s="74" t="s">
        <v>221</v>
      </c>
      <c r="E30" s="94" t="s">
        <v>181</v>
      </c>
      <c r="F30" s="75">
        <v>36</v>
      </c>
      <c r="G30" s="74" t="s">
        <v>234</v>
      </c>
      <c r="H30" s="75">
        <v>1</v>
      </c>
      <c r="I30" s="139">
        <v>0</v>
      </c>
      <c r="J30" s="75" t="s">
        <v>24</v>
      </c>
      <c r="K30" s="72" t="s">
        <v>915</v>
      </c>
      <c r="L30" s="72"/>
      <c r="M30" s="72"/>
      <c r="N30" s="72"/>
    </row>
    <row r="31" spans="1:14" ht="26" outlineLevel="1">
      <c r="B31" s="57" t="s">
        <v>59</v>
      </c>
      <c r="C31" s="71" t="s">
        <v>227</v>
      </c>
      <c r="D31" s="74" t="s">
        <v>228</v>
      </c>
      <c r="E31" s="72"/>
      <c r="F31" s="144" t="s">
        <v>964</v>
      </c>
      <c r="G31" s="74" t="s">
        <v>239</v>
      </c>
      <c r="H31" s="75"/>
      <c r="I31" s="139">
        <v>0</v>
      </c>
      <c r="J31" s="75" t="s">
        <v>24</v>
      </c>
      <c r="K31" s="72" t="s">
        <v>965</v>
      </c>
      <c r="L31" s="72"/>
      <c r="M31" s="72"/>
      <c r="N31" s="72"/>
    </row>
    <row r="32" spans="1:14" ht="26" outlineLevel="1">
      <c r="A32" s="56"/>
      <c r="B32" s="57" t="s">
        <v>61</v>
      </c>
      <c r="C32" s="71" t="s">
        <v>241</v>
      </c>
      <c r="D32" s="74" t="s">
        <v>228</v>
      </c>
      <c r="E32" s="72" t="s">
        <v>62</v>
      </c>
      <c r="F32" s="75" t="s">
        <v>218</v>
      </c>
      <c r="G32" s="74" t="s">
        <v>242</v>
      </c>
      <c r="H32" s="75"/>
      <c r="I32" s="139">
        <v>0</v>
      </c>
      <c r="J32" s="75" t="s">
        <v>18</v>
      </c>
      <c r="K32" s="72"/>
      <c r="L32" s="72"/>
      <c r="M32" s="72"/>
      <c r="N32" s="72"/>
    </row>
    <row r="33" spans="1:14" ht="26" outlineLevel="1">
      <c r="A33" s="56"/>
      <c r="B33" s="57" t="s">
        <v>63</v>
      </c>
      <c r="C33" s="71" t="s">
        <v>241</v>
      </c>
      <c r="D33" s="74" t="s">
        <v>228</v>
      </c>
      <c r="E33" s="72" t="s">
        <v>243</v>
      </c>
      <c r="F33" s="75" t="s">
        <v>218</v>
      </c>
      <c r="G33" s="74" t="s">
        <v>242</v>
      </c>
      <c r="H33" s="75"/>
      <c r="I33" s="139">
        <v>0</v>
      </c>
      <c r="J33" s="75" t="s">
        <v>18</v>
      </c>
      <c r="K33" s="72"/>
      <c r="L33" s="72"/>
      <c r="M33" s="72"/>
      <c r="N33" s="72"/>
    </row>
    <row r="34" spans="1:14" outlineLevel="1">
      <c r="A34" s="56"/>
      <c r="B34" s="57" t="s">
        <v>64</v>
      </c>
      <c r="C34" s="71"/>
      <c r="D34" s="74" t="s">
        <v>221</v>
      </c>
      <c r="E34" s="72" t="s">
        <v>244</v>
      </c>
      <c r="F34" s="75" t="s">
        <v>218</v>
      </c>
      <c r="G34" s="74" t="s">
        <v>242</v>
      </c>
      <c r="H34" s="75"/>
      <c r="I34" s="139"/>
      <c r="J34" s="75" t="s">
        <v>18</v>
      </c>
      <c r="K34" s="72"/>
      <c r="L34" s="72"/>
      <c r="M34" s="72"/>
      <c r="N34" s="72"/>
    </row>
    <row r="35" spans="1:14" outlineLevel="1">
      <c r="A35" s="56"/>
      <c r="B35" s="54" t="s">
        <v>65</v>
      </c>
      <c r="C35" s="71" t="s">
        <v>966</v>
      </c>
      <c r="D35" s="74" t="s">
        <v>228</v>
      </c>
      <c r="E35" s="71" t="s">
        <v>218</v>
      </c>
      <c r="F35" s="71" t="s">
        <v>218</v>
      </c>
      <c r="G35" s="74" t="s">
        <v>239</v>
      </c>
      <c r="H35" s="71" t="s">
        <v>218</v>
      </c>
      <c r="I35" s="139">
        <v>0</v>
      </c>
      <c r="J35" s="75" t="s">
        <v>24</v>
      </c>
      <c r="K35" s="72"/>
      <c r="L35" s="72"/>
      <c r="M35" s="72"/>
      <c r="N35" s="72"/>
    </row>
    <row r="36" spans="1:14" outlineLevel="1">
      <c r="A36" s="56"/>
      <c r="B36" s="57" t="s">
        <v>66</v>
      </c>
      <c r="C36" s="71" t="s">
        <v>218</v>
      </c>
      <c r="D36" s="74" t="s">
        <v>228</v>
      </c>
      <c r="E36" s="71" t="s">
        <v>218</v>
      </c>
      <c r="F36" s="71" t="s">
        <v>218</v>
      </c>
      <c r="G36" s="74"/>
      <c r="H36" s="71" t="s">
        <v>218</v>
      </c>
      <c r="I36" s="139">
        <v>0</v>
      </c>
      <c r="J36" s="75" t="s">
        <v>18</v>
      </c>
      <c r="K36" s="72"/>
      <c r="L36" s="72"/>
      <c r="M36" s="72"/>
      <c r="N36" s="72"/>
    </row>
    <row r="37" spans="1:14" outlineLevel="1">
      <c r="A37" s="56"/>
      <c r="B37" s="57" t="s">
        <v>63</v>
      </c>
      <c r="C37" s="71" t="s">
        <v>218</v>
      </c>
      <c r="D37" s="74" t="s">
        <v>228</v>
      </c>
      <c r="E37" s="71" t="s">
        <v>218</v>
      </c>
      <c r="F37" s="71" t="s">
        <v>218</v>
      </c>
      <c r="G37" s="74"/>
      <c r="H37" s="71" t="s">
        <v>218</v>
      </c>
      <c r="I37" s="139">
        <v>0</v>
      </c>
      <c r="J37" s="75" t="s">
        <v>18</v>
      </c>
      <c r="K37" s="72"/>
      <c r="L37" s="72"/>
      <c r="M37" s="72"/>
      <c r="N37" s="72"/>
    </row>
    <row r="38" spans="1:14" outlineLevel="1">
      <c r="A38" s="56"/>
      <c r="B38" s="54" t="s">
        <v>67</v>
      </c>
      <c r="C38" s="71" t="s">
        <v>967</v>
      </c>
      <c r="D38" s="74" t="s">
        <v>221</v>
      </c>
      <c r="E38" s="93" t="s">
        <v>190</v>
      </c>
      <c r="F38" s="75"/>
      <c r="G38" s="74" t="s">
        <v>239</v>
      </c>
      <c r="H38" s="75">
        <v>1</v>
      </c>
      <c r="I38" s="139">
        <v>0</v>
      </c>
      <c r="J38" s="75" t="s">
        <v>24</v>
      </c>
      <c r="K38" t="s">
        <v>968</v>
      </c>
      <c r="L38" s="72"/>
      <c r="N38" s="72"/>
    </row>
    <row r="39" spans="1:14" ht="15" customHeight="1" outlineLevel="1">
      <c r="A39" s="56"/>
      <c r="B39" s="57" t="s">
        <v>66</v>
      </c>
      <c r="C39" s="71" t="s">
        <v>218</v>
      </c>
      <c r="D39" s="74" t="s">
        <v>228</v>
      </c>
      <c r="E39" s="71" t="s">
        <v>218</v>
      </c>
      <c r="F39" s="75"/>
      <c r="G39" s="74"/>
      <c r="H39" s="75"/>
      <c r="I39" s="139">
        <v>0</v>
      </c>
      <c r="J39" s="75" t="s">
        <v>18</v>
      </c>
      <c r="K39" s="72"/>
      <c r="L39" s="72"/>
      <c r="N39" s="72"/>
    </row>
    <row r="40" spans="1:14" outlineLevel="1">
      <c r="A40" s="56"/>
      <c r="B40" s="57" t="s">
        <v>63</v>
      </c>
      <c r="C40" s="71" t="s">
        <v>218</v>
      </c>
      <c r="D40" s="74" t="s">
        <v>228</v>
      </c>
      <c r="E40" s="71" t="s">
        <v>218</v>
      </c>
      <c r="F40" s="75"/>
      <c r="G40" s="74"/>
      <c r="H40" s="75"/>
      <c r="I40" s="139">
        <v>0</v>
      </c>
      <c r="J40" s="75" t="s">
        <v>18</v>
      </c>
      <c r="K40" s="72"/>
      <c r="L40" s="72"/>
      <c r="N40" s="72"/>
    </row>
    <row r="41" spans="1:14" outlineLevel="1">
      <c r="A41" s="56"/>
      <c r="B41" s="54" t="s">
        <v>70</v>
      </c>
      <c r="C41" s="71" t="s">
        <v>969</v>
      </c>
      <c r="D41" s="74" t="s">
        <v>221</v>
      </c>
      <c r="E41" s="93" t="s">
        <v>191</v>
      </c>
      <c r="F41" s="75"/>
      <c r="G41" s="74" t="s">
        <v>239</v>
      </c>
      <c r="H41" s="75">
        <v>1</v>
      </c>
      <c r="I41" s="139">
        <v>0</v>
      </c>
      <c r="J41" s="75" t="s">
        <v>24</v>
      </c>
      <c r="K41" t="s">
        <v>968</v>
      </c>
      <c r="L41" s="72"/>
      <c r="N41" s="72"/>
    </row>
    <row r="42" spans="1:14" outlineLevel="1">
      <c r="A42" s="56"/>
      <c r="B42" s="57" t="s">
        <v>73</v>
      </c>
      <c r="C42" s="71" t="s">
        <v>218</v>
      </c>
      <c r="D42" s="74" t="s">
        <v>228</v>
      </c>
      <c r="E42" s="72" t="s">
        <v>218</v>
      </c>
      <c r="F42" s="75"/>
      <c r="G42" s="74"/>
      <c r="H42" s="75"/>
      <c r="I42" s="139">
        <v>0</v>
      </c>
      <c r="J42" s="75" t="s">
        <v>18</v>
      </c>
      <c r="K42" s="72"/>
      <c r="L42" s="72"/>
      <c r="M42" s="72"/>
      <c r="N42" s="72"/>
    </row>
    <row r="43" spans="1:14" outlineLevel="1">
      <c r="A43" s="56"/>
      <c r="B43" s="57" t="s">
        <v>63</v>
      </c>
      <c r="C43" s="71" t="s">
        <v>218</v>
      </c>
      <c r="D43" s="74" t="s">
        <v>228</v>
      </c>
      <c r="E43" s="72" t="s">
        <v>218</v>
      </c>
      <c r="F43" s="75"/>
      <c r="G43" s="74"/>
      <c r="H43" s="75"/>
      <c r="I43" s="139">
        <v>0</v>
      </c>
      <c r="J43" s="75" t="s">
        <v>18</v>
      </c>
      <c r="K43" s="72"/>
      <c r="L43" s="72"/>
      <c r="M43" s="72"/>
      <c r="N43" s="72"/>
    </row>
    <row r="44" spans="1:14" outlineLevel="1">
      <c r="A44" s="56"/>
      <c r="B44" s="54" t="s">
        <v>74</v>
      </c>
      <c r="C44" s="71" t="s">
        <v>970</v>
      </c>
      <c r="D44" s="74" t="s">
        <v>228</v>
      </c>
      <c r="E44" s="72"/>
      <c r="F44" s="75"/>
      <c r="G44" s="74" t="s">
        <v>239</v>
      </c>
      <c r="H44" s="75"/>
      <c r="I44" s="139">
        <v>0</v>
      </c>
      <c r="J44" s="75" t="s">
        <v>24</v>
      </c>
      <c r="K44" s="72"/>
      <c r="L44" s="72"/>
      <c r="M44" s="72"/>
      <c r="N44" s="72"/>
    </row>
    <row r="45" spans="1:14" ht="15" customHeight="1" outlineLevel="1">
      <c r="A45" s="56"/>
      <c r="B45" s="147" t="s">
        <v>76</v>
      </c>
      <c r="C45" s="71"/>
      <c r="D45" s="74" t="s">
        <v>228</v>
      </c>
      <c r="E45" s="72" t="s">
        <v>218</v>
      </c>
      <c r="F45" s="75"/>
      <c r="G45" s="74"/>
      <c r="H45" s="75"/>
      <c r="I45" s="139">
        <v>0</v>
      </c>
      <c r="J45" s="75" t="s">
        <v>18</v>
      </c>
      <c r="K45" s="72"/>
      <c r="L45" s="72"/>
      <c r="M45" s="72"/>
      <c r="N45" s="72"/>
    </row>
    <row r="46" spans="1:14" outlineLevel="1">
      <c r="A46" s="56"/>
      <c r="B46" s="57" t="s">
        <v>63</v>
      </c>
      <c r="C46" s="71"/>
      <c r="D46" s="74" t="s">
        <v>221</v>
      </c>
      <c r="E46" s="72"/>
      <c r="F46" s="75"/>
      <c r="G46" s="74"/>
      <c r="H46" s="75"/>
      <c r="I46" s="139">
        <v>0</v>
      </c>
      <c r="J46" s="75" t="s">
        <v>18</v>
      </c>
      <c r="K46" s="72"/>
      <c r="L46" s="72"/>
      <c r="M46" s="72"/>
      <c r="N46" s="72"/>
    </row>
    <row r="47" spans="1:14">
      <c r="A47" s="56"/>
      <c r="B47" s="55" t="s">
        <v>77</v>
      </c>
      <c r="C47" s="141"/>
      <c r="D47" s="160"/>
      <c r="E47" s="143"/>
      <c r="F47" s="142"/>
      <c r="G47" s="142"/>
      <c r="H47" s="142"/>
      <c r="I47" s="67">
        <f>SUM(I48:I68)</f>
        <v>0</v>
      </c>
      <c r="J47" s="142"/>
      <c r="K47" s="143"/>
      <c r="L47" s="143"/>
      <c r="M47" s="143"/>
      <c r="N47" s="143"/>
    </row>
    <row r="48" spans="1:14" ht="74.25" customHeight="1" outlineLevel="1">
      <c r="A48" s="56"/>
      <c r="B48" s="54" t="s">
        <v>78</v>
      </c>
      <c r="C48" s="71" t="s">
        <v>971</v>
      </c>
      <c r="D48" s="74" t="s">
        <v>221</v>
      </c>
      <c r="E48" s="72" t="s">
        <v>203</v>
      </c>
      <c r="F48" s="75"/>
      <c r="G48" s="75" t="s">
        <v>242</v>
      </c>
      <c r="H48" s="75">
        <v>1</v>
      </c>
      <c r="I48" s="139">
        <v>0</v>
      </c>
      <c r="J48" s="75" t="s">
        <v>24</v>
      </c>
      <c r="K48" s="148" t="s">
        <v>972</v>
      </c>
      <c r="L48" s="76" t="s">
        <v>973</v>
      </c>
      <c r="N48" s="72"/>
    </row>
    <row r="49" spans="1:14" ht="26" outlineLevel="1">
      <c r="A49" s="56"/>
      <c r="B49" s="57" t="s">
        <v>59</v>
      </c>
      <c r="C49" s="71" t="s">
        <v>227</v>
      </c>
      <c r="D49" s="74" t="s">
        <v>221</v>
      </c>
      <c r="E49" s="72" t="s">
        <v>257</v>
      </c>
      <c r="F49" s="75"/>
      <c r="G49" s="75" t="s">
        <v>239</v>
      </c>
      <c r="H49" s="144"/>
      <c r="I49" s="139">
        <v>0</v>
      </c>
      <c r="J49" s="75" t="s">
        <v>24</v>
      </c>
      <c r="K49" s="148" t="s">
        <v>974</v>
      </c>
      <c r="L49" s="76"/>
      <c r="M49" s="72"/>
      <c r="N49" s="72"/>
    </row>
    <row r="50" spans="1:14" outlineLevel="1">
      <c r="A50" s="56"/>
      <c r="B50" s="57" t="s">
        <v>61</v>
      </c>
      <c r="C50" s="71" t="s">
        <v>260</v>
      </c>
      <c r="D50" s="74" t="s">
        <v>221</v>
      </c>
      <c r="E50" s="72"/>
      <c r="F50" s="75"/>
      <c r="G50" s="75"/>
      <c r="H50" s="75"/>
      <c r="I50" s="139">
        <v>0</v>
      </c>
      <c r="J50" s="75" t="s">
        <v>18</v>
      </c>
      <c r="K50" s="82"/>
      <c r="L50" s="148" t="s">
        <v>62</v>
      </c>
      <c r="M50" s="72"/>
      <c r="N50" s="72"/>
    </row>
    <row r="51" spans="1:14" outlineLevel="1">
      <c r="A51" s="56"/>
      <c r="B51" s="57" t="s">
        <v>63</v>
      </c>
      <c r="C51" s="71"/>
      <c r="D51" s="74" t="s">
        <v>221</v>
      </c>
      <c r="E51" s="72"/>
      <c r="F51" s="75"/>
      <c r="G51" s="75"/>
      <c r="H51" s="75"/>
      <c r="I51" s="139">
        <v>0</v>
      </c>
      <c r="J51" s="75" t="s">
        <v>18</v>
      </c>
      <c r="K51" s="148"/>
      <c r="L51" s="76"/>
      <c r="M51" s="72"/>
      <c r="N51" s="72"/>
    </row>
    <row r="52" spans="1:14" outlineLevel="1">
      <c r="A52" s="56"/>
      <c r="B52" s="57" t="s">
        <v>84</v>
      </c>
      <c r="C52" s="71"/>
      <c r="D52" s="74"/>
      <c r="E52" s="72"/>
      <c r="F52" s="75"/>
      <c r="G52" s="75"/>
      <c r="H52" s="75"/>
      <c r="I52" s="139">
        <v>0</v>
      </c>
      <c r="J52" s="75" t="s">
        <v>18</v>
      </c>
      <c r="K52" s="148"/>
      <c r="L52" s="76"/>
      <c r="M52" s="72"/>
      <c r="N52" s="72"/>
    </row>
    <row r="53" spans="1:14" outlineLevel="1">
      <c r="A53" s="56"/>
      <c r="B53" s="57" t="s">
        <v>64</v>
      </c>
      <c r="C53" s="71"/>
      <c r="D53" s="74"/>
      <c r="E53" s="72"/>
      <c r="F53" s="75"/>
      <c r="G53" s="75"/>
      <c r="H53" s="75"/>
      <c r="I53" s="139"/>
      <c r="J53" s="75" t="s">
        <v>18</v>
      </c>
      <c r="K53" s="148"/>
      <c r="L53" s="76"/>
      <c r="M53" s="72"/>
      <c r="N53" s="72"/>
    </row>
    <row r="54" spans="1:14" ht="57.75" customHeight="1" outlineLevel="1">
      <c r="A54" s="56"/>
      <c r="B54" s="54" t="s">
        <v>85</v>
      </c>
      <c r="C54" s="71" t="s">
        <v>218</v>
      </c>
      <c r="D54" s="74" t="s">
        <v>228</v>
      </c>
      <c r="E54" s="72"/>
      <c r="F54" s="75"/>
      <c r="G54" s="75" t="s">
        <v>242</v>
      </c>
      <c r="H54" s="75">
        <v>0</v>
      </c>
      <c r="I54" s="139">
        <v>0</v>
      </c>
      <c r="J54" s="75" t="s">
        <v>24</v>
      </c>
      <c r="K54" s="148"/>
      <c r="L54" s="76"/>
      <c r="M54" s="72"/>
      <c r="N54" s="72"/>
    </row>
    <row r="55" spans="1:14" outlineLevel="1">
      <c r="A55" s="56"/>
      <c r="B55" s="57" t="s">
        <v>59</v>
      </c>
      <c r="C55" s="71" t="s">
        <v>227</v>
      </c>
      <c r="D55" s="74" t="s">
        <v>228</v>
      </c>
      <c r="E55" s="72"/>
      <c r="F55" s="75"/>
      <c r="G55" s="75" t="s">
        <v>239</v>
      </c>
      <c r="H55">
        <v>0</v>
      </c>
      <c r="I55" s="139">
        <v>0</v>
      </c>
      <c r="J55" s="75" t="s">
        <v>24</v>
      </c>
      <c r="K55" s="148"/>
      <c r="L55" s="76"/>
      <c r="M55" s="72"/>
      <c r="N55" s="72"/>
    </row>
    <row r="56" spans="1:14" outlineLevel="1">
      <c r="A56" s="56"/>
      <c r="B56" s="57" t="s">
        <v>61</v>
      </c>
      <c r="C56" s="71"/>
      <c r="D56" s="74" t="s">
        <v>228</v>
      </c>
      <c r="E56" s="72"/>
      <c r="F56" s="75"/>
      <c r="G56" s="75"/>
      <c r="H56" s="75"/>
      <c r="I56" s="139">
        <v>0</v>
      </c>
      <c r="J56" s="75" t="s">
        <v>18</v>
      </c>
      <c r="K56" s="58"/>
      <c r="L56" s="148"/>
      <c r="M56" s="72"/>
      <c r="N56" s="72"/>
    </row>
    <row r="57" spans="1:14" outlineLevel="1">
      <c r="A57" s="56"/>
      <c r="B57" s="57" t="s">
        <v>63</v>
      </c>
      <c r="C57" s="71"/>
      <c r="D57" s="74" t="s">
        <v>228</v>
      </c>
      <c r="E57" s="72"/>
      <c r="F57" s="75"/>
      <c r="G57" s="75"/>
      <c r="H57" s="75"/>
      <c r="I57" s="139">
        <v>0</v>
      </c>
      <c r="J57" s="75" t="s">
        <v>18</v>
      </c>
      <c r="K57" s="148"/>
      <c r="L57" s="76"/>
      <c r="M57" s="72"/>
      <c r="N57" s="72"/>
    </row>
    <row r="58" spans="1:14" outlineLevel="1">
      <c r="A58" s="56"/>
      <c r="B58" s="57" t="s">
        <v>84</v>
      </c>
      <c r="C58" s="71"/>
      <c r="D58" s="74"/>
      <c r="E58" s="72"/>
      <c r="F58" s="75"/>
      <c r="G58" s="75"/>
      <c r="H58" s="75"/>
      <c r="I58" s="139">
        <v>0</v>
      </c>
      <c r="J58" s="75" t="s">
        <v>18</v>
      </c>
      <c r="K58" s="148"/>
      <c r="L58" s="76"/>
      <c r="M58" s="72"/>
      <c r="N58" s="72"/>
    </row>
    <row r="59" spans="1:14" outlineLevel="1">
      <c r="A59" s="56"/>
      <c r="B59" s="57" t="s">
        <v>64</v>
      </c>
      <c r="C59" s="71"/>
      <c r="D59" s="74"/>
      <c r="E59" s="72"/>
      <c r="F59" s="75"/>
      <c r="G59" s="75"/>
      <c r="H59" s="75"/>
      <c r="I59" s="139"/>
      <c r="J59" s="75" t="s">
        <v>18</v>
      </c>
      <c r="K59" s="148"/>
      <c r="L59" s="76"/>
      <c r="M59" s="72"/>
      <c r="N59" s="72"/>
    </row>
    <row r="60" spans="1:14" outlineLevel="1">
      <c r="A60" s="56"/>
      <c r="B60" s="54" t="s">
        <v>89</v>
      </c>
      <c r="C60" s="78" t="s">
        <v>975</v>
      </c>
      <c r="D60" s="74" t="s">
        <v>228</v>
      </c>
      <c r="E60" s="72"/>
      <c r="F60" s="75" t="s">
        <v>242</v>
      </c>
      <c r="G60" s="75" t="s">
        <v>242</v>
      </c>
      <c r="H60" s="75">
        <v>0</v>
      </c>
      <c r="I60" s="139">
        <v>0</v>
      </c>
      <c r="J60" s="75" t="s">
        <v>24</v>
      </c>
      <c r="K60" s="72"/>
      <c r="L60" s="72"/>
      <c r="M60" s="72"/>
      <c r="N60" s="72"/>
    </row>
    <row r="61" spans="1:14" outlineLevel="1">
      <c r="A61" s="56"/>
      <c r="B61" s="57" t="s">
        <v>90</v>
      </c>
      <c r="C61" s="149"/>
      <c r="D61" s="74" t="s">
        <v>228</v>
      </c>
      <c r="E61" s="72"/>
      <c r="F61" s="75"/>
      <c r="G61" s="75"/>
      <c r="H61" s="75"/>
      <c r="I61" s="139">
        <v>0</v>
      </c>
      <c r="J61" s="75"/>
      <c r="K61" s="72"/>
      <c r="L61" s="72"/>
      <c r="M61" s="72"/>
      <c r="N61" s="72"/>
    </row>
    <row r="62" spans="1:14" outlineLevel="1">
      <c r="A62" s="56"/>
      <c r="B62" s="57" t="s">
        <v>91</v>
      </c>
      <c r="C62" s="71"/>
      <c r="D62" s="74" t="s">
        <v>228</v>
      </c>
      <c r="E62" s="72"/>
      <c r="F62" s="75"/>
      <c r="G62" s="75"/>
      <c r="H62" s="75"/>
      <c r="I62" s="139">
        <v>0</v>
      </c>
      <c r="J62" s="75" t="s">
        <v>18</v>
      </c>
      <c r="K62" s="72"/>
      <c r="L62" s="72"/>
      <c r="M62" s="72"/>
      <c r="N62" s="72"/>
    </row>
    <row r="63" spans="1:14" outlineLevel="1">
      <c r="A63" s="56"/>
      <c r="B63" s="54" t="s">
        <v>92</v>
      </c>
      <c r="C63" s="78" t="s">
        <v>976</v>
      </c>
      <c r="D63" s="74" t="s">
        <v>221</v>
      </c>
      <c r="E63" s="72" t="s">
        <v>977</v>
      </c>
      <c r="F63" s="75" t="s">
        <v>242</v>
      </c>
      <c r="G63" s="75" t="s">
        <v>242</v>
      </c>
      <c r="H63" s="75">
        <v>2</v>
      </c>
      <c r="I63" s="139">
        <v>0</v>
      </c>
      <c r="J63" s="75" t="s">
        <v>24</v>
      </c>
      <c r="K63" s="82"/>
      <c r="L63" s="146"/>
      <c r="M63" s="72"/>
      <c r="N63" s="72"/>
    </row>
    <row r="64" spans="1:14" outlineLevel="1">
      <c r="A64" s="56"/>
      <c r="B64" s="57" t="s">
        <v>91</v>
      </c>
      <c r="C64" s="71"/>
      <c r="D64" s="74"/>
      <c r="E64" s="72"/>
      <c r="F64" s="75"/>
      <c r="G64" s="75"/>
      <c r="H64" s="75"/>
      <c r="I64" s="139">
        <v>0</v>
      </c>
      <c r="J64" s="75" t="s">
        <v>18</v>
      </c>
      <c r="K64" s="146"/>
      <c r="L64" s="72"/>
      <c r="M64" s="72"/>
      <c r="N64" s="72"/>
    </row>
    <row r="65" spans="1:14" outlineLevel="1">
      <c r="A65" s="56"/>
      <c r="B65" s="54" t="s">
        <v>93</v>
      </c>
      <c r="C65" s="78" t="s">
        <v>978</v>
      </c>
      <c r="D65" s="74" t="s">
        <v>228</v>
      </c>
      <c r="E65" s="72"/>
      <c r="F65" s="75" t="s">
        <v>242</v>
      </c>
      <c r="G65" s="75" t="s">
        <v>242</v>
      </c>
      <c r="H65" s="75">
        <v>0</v>
      </c>
      <c r="I65" s="139">
        <v>0</v>
      </c>
      <c r="J65" s="75" t="s">
        <v>24</v>
      </c>
      <c r="K65" s="72"/>
      <c r="L65" s="72"/>
      <c r="M65" s="72"/>
      <c r="N65" s="72"/>
    </row>
    <row r="66" spans="1:14" outlineLevel="1">
      <c r="A66" s="56"/>
      <c r="B66" s="57" t="s">
        <v>91</v>
      </c>
      <c r="C66" s="71"/>
      <c r="D66" s="74"/>
      <c r="E66" s="72"/>
      <c r="F66" s="75"/>
      <c r="G66" s="75"/>
      <c r="H66" s="75"/>
      <c r="I66" s="139">
        <v>0</v>
      </c>
      <c r="J66" s="75" t="s">
        <v>18</v>
      </c>
      <c r="K66" s="72"/>
      <c r="L66" s="72"/>
      <c r="M66" s="72"/>
      <c r="N66" s="72"/>
    </row>
    <row r="67" spans="1:14" outlineLevel="1">
      <c r="A67" s="56"/>
      <c r="B67" s="54" t="s">
        <v>94</v>
      </c>
      <c r="C67" s="78" t="s">
        <v>979</v>
      </c>
      <c r="D67" s="74" t="s">
        <v>228</v>
      </c>
      <c r="E67" s="72"/>
      <c r="F67" s="75"/>
      <c r="G67" s="75" t="s">
        <v>242</v>
      </c>
      <c r="H67" s="75">
        <v>0</v>
      </c>
      <c r="I67" s="139">
        <v>0</v>
      </c>
      <c r="J67" s="75" t="s">
        <v>24</v>
      </c>
      <c r="K67" s="72"/>
      <c r="L67" s="72"/>
      <c r="M67" s="72"/>
      <c r="N67" s="72"/>
    </row>
    <row r="68" spans="1:14" outlineLevel="1">
      <c r="A68" s="56"/>
      <c r="B68" s="57" t="s">
        <v>91</v>
      </c>
      <c r="C68" s="71"/>
      <c r="D68" s="74"/>
      <c r="E68" s="72"/>
      <c r="F68" s="75"/>
      <c r="G68" s="75"/>
      <c r="H68" s="75"/>
      <c r="I68" s="139">
        <v>0</v>
      </c>
      <c r="J68" s="75" t="s">
        <v>18</v>
      </c>
      <c r="K68" s="72"/>
      <c r="L68" s="72"/>
      <c r="M68" s="72"/>
      <c r="N68" s="72"/>
    </row>
    <row r="69" spans="1:14">
      <c r="A69" s="56"/>
      <c r="B69" s="55" t="s">
        <v>95</v>
      </c>
      <c r="C69" s="141"/>
      <c r="D69" s="160"/>
      <c r="E69" s="143"/>
      <c r="F69" s="142"/>
      <c r="G69" s="142"/>
      <c r="H69" s="142"/>
      <c r="I69" s="67">
        <f>SUM(I70:I90)</f>
        <v>0</v>
      </c>
      <c r="J69" s="142"/>
      <c r="K69" s="143"/>
      <c r="L69" s="143"/>
      <c r="M69" s="143"/>
      <c r="N69" s="143"/>
    </row>
    <row r="70" spans="1:14" ht="65.25" customHeight="1" outlineLevel="1">
      <c r="A70" s="56"/>
      <c r="B70" s="54" t="s">
        <v>96</v>
      </c>
      <c r="C70" s="71" t="s">
        <v>980</v>
      </c>
      <c r="D70" s="74" t="s">
        <v>221</v>
      </c>
      <c r="E70" s="72" t="s">
        <v>321</v>
      </c>
      <c r="F70" s="75"/>
      <c r="G70" s="75" t="s">
        <v>234</v>
      </c>
      <c r="H70" s="75">
        <v>1</v>
      </c>
      <c r="I70" s="139">
        <v>0</v>
      </c>
      <c r="J70" s="75" t="s">
        <v>24</v>
      </c>
      <c r="K70" s="77" t="s">
        <v>981</v>
      </c>
      <c r="L70" s="72" t="s">
        <v>982</v>
      </c>
      <c r="M70" s="72"/>
      <c r="N70" s="72"/>
    </row>
    <row r="71" spans="1:14" outlineLevel="1">
      <c r="A71" s="56"/>
      <c r="B71" s="57" t="s">
        <v>101</v>
      </c>
      <c r="C71" s="71"/>
      <c r="D71" s="74" t="s">
        <v>221</v>
      </c>
      <c r="E71" s="72" t="s">
        <v>983</v>
      </c>
      <c r="F71" s="75"/>
      <c r="G71" s="75"/>
      <c r="H71" s="75"/>
      <c r="I71" s="139">
        <v>0</v>
      </c>
      <c r="J71" s="75" t="s">
        <v>18</v>
      </c>
      <c r="K71" s="72"/>
      <c r="L71" s="72"/>
      <c r="M71" s="72"/>
      <c r="N71" s="72"/>
    </row>
    <row r="72" spans="1:14" outlineLevel="1">
      <c r="A72" s="56"/>
      <c r="B72" s="57" t="s">
        <v>102</v>
      </c>
      <c r="C72" s="71"/>
      <c r="D72" s="74"/>
      <c r="E72" s="72" t="s">
        <v>380</v>
      </c>
      <c r="F72" s="75" t="s">
        <v>242</v>
      </c>
      <c r="G72" s="75"/>
      <c r="H72" s="75"/>
      <c r="I72" s="139">
        <v>0</v>
      </c>
      <c r="J72" s="75" t="s">
        <v>18</v>
      </c>
      <c r="K72" s="72"/>
      <c r="L72" s="72"/>
      <c r="M72" s="72"/>
      <c r="N72" s="72"/>
    </row>
    <row r="73" spans="1:14" outlineLevel="1">
      <c r="A73" s="56"/>
      <c r="B73" s="57" t="s">
        <v>63</v>
      </c>
      <c r="C73" s="71"/>
      <c r="D73" s="74"/>
      <c r="E73" s="72" t="s">
        <v>272</v>
      </c>
      <c r="F73" s="75"/>
      <c r="G73" s="75"/>
      <c r="H73" s="75"/>
      <c r="I73" s="139">
        <v>0</v>
      </c>
      <c r="J73" s="75" t="s">
        <v>18</v>
      </c>
      <c r="K73" s="72"/>
      <c r="L73" s="72"/>
      <c r="M73" s="72"/>
      <c r="N73" s="72"/>
    </row>
    <row r="74" spans="1:14" outlineLevel="1">
      <c r="A74" s="56"/>
      <c r="B74" s="54" t="s">
        <v>103</v>
      </c>
      <c r="C74" s="71"/>
      <c r="D74" s="74" t="s">
        <v>228</v>
      </c>
      <c r="E74" s="72"/>
      <c r="F74" s="75"/>
      <c r="G74" s="75"/>
      <c r="H74" s="75"/>
      <c r="I74" s="139">
        <v>0</v>
      </c>
      <c r="J74" s="75" t="s">
        <v>24</v>
      </c>
      <c r="K74" s="146"/>
      <c r="L74" s="72"/>
      <c r="M74" s="72"/>
      <c r="N74" s="72"/>
    </row>
    <row r="75" spans="1:14" outlineLevel="1">
      <c r="A75" s="56"/>
      <c r="B75" s="57" t="s">
        <v>106</v>
      </c>
      <c r="C75" s="71"/>
      <c r="D75" s="74" t="s">
        <v>228</v>
      </c>
      <c r="E75" s="72"/>
      <c r="F75" s="75"/>
      <c r="G75" s="75"/>
      <c r="H75" s="75"/>
      <c r="I75" s="139">
        <v>0</v>
      </c>
      <c r="J75" s="75" t="s">
        <v>18</v>
      </c>
      <c r="K75" s="72"/>
      <c r="L75" s="72"/>
      <c r="M75" s="72"/>
      <c r="N75" s="72"/>
    </row>
    <row r="76" spans="1:14" outlineLevel="1">
      <c r="A76" s="56"/>
      <c r="B76" s="57" t="s">
        <v>102</v>
      </c>
      <c r="C76" s="71"/>
      <c r="D76" s="74"/>
      <c r="E76" s="72" t="s">
        <v>218</v>
      </c>
      <c r="F76" s="75"/>
      <c r="G76" s="75"/>
      <c r="H76" s="75"/>
      <c r="I76" s="139">
        <v>0</v>
      </c>
      <c r="J76" s="75" t="s">
        <v>18</v>
      </c>
      <c r="K76" s="72"/>
      <c r="L76" s="72"/>
      <c r="M76" s="72"/>
      <c r="N76" s="72"/>
    </row>
    <row r="77" spans="1:14" outlineLevel="1">
      <c r="A77" s="56"/>
      <c r="B77" s="57" t="s">
        <v>63</v>
      </c>
      <c r="C77" s="71"/>
      <c r="D77" s="74"/>
      <c r="E77" s="72" t="s">
        <v>218</v>
      </c>
      <c r="F77" s="75"/>
      <c r="G77" s="75"/>
      <c r="H77" s="75"/>
      <c r="I77" s="139">
        <v>0</v>
      </c>
      <c r="J77" s="75" t="s">
        <v>18</v>
      </c>
      <c r="K77" s="72"/>
      <c r="L77" s="72"/>
      <c r="M77" s="72"/>
      <c r="N77" s="72"/>
    </row>
    <row r="78" spans="1:14" outlineLevel="1">
      <c r="A78" s="56"/>
      <c r="B78" s="54" t="s">
        <v>107</v>
      </c>
      <c r="C78" s="71" t="s">
        <v>326</v>
      </c>
      <c r="D78" s="74" t="s">
        <v>221</v>
      </c>
      <c r="E78" s="98" t="s">
        <v>984</v>
      </c>
      <c r="F78" s="75"/>
      <c r="G78" s="75" t="s">
        <v>275</v>
      </c>
      <c r="H78" s="75" t="s">
        <v>125</v>
      </c>
      <c r="I78" s="139">
        <v>0</v>
      </c>
      <c r="J78" s="75" t="s">
        <v>24</v>
      </c>
      <c r="K78" s="72" t="s">
        <v>985</v>
      </c>
      <c r="L78" s="72"/>
      <c r="M78" s="72"/>
      <c r="N78" s="72"/>
    </row>
    <row r="79" spans="1:14" outlineLevel="1">
      <c r="A79" s="56"/>
      <c r="B79" s="57" t="s">
        <v>26</v>
      </c>
      <c r="C79" s="71"/>
      <c r="D79" s="74" t="s">
        <v>221</v>
      </c>
      <c r="E79" s="72"/>
      <c r="F79" s="75"/>
      <c r="G79" s="75"/>
      <c r="H79" s="75"/>
      <c r="I79" s="139">
        <v>0</v>
      </c>
      <c r="J79" s="75" t="s">
        <v>18</v>
      </c>
      <c r="K79" s="72"/>
      <c r="L79" s="72"/>
      <c r="M79" s="72"/>
      <c r="N79" s="72"/>
    </row>
    <row r="80" spans="1:14" outlineLevel="1">
      <c r="A80" s="56"/>
      <c r="B80" s="57" t="s">
        <v>63</v>
      </c>
      <c r="C80" s="71"/>
      <c r="D80" s="74" t="s">
        <v>221</v>
      </c>
      <c r="E80" s="72"/>
      <c r="F80" s="75"/>
      <c r="G80" s="75"/>
      <c r="H80" s="75"/>
      <c r="I80" s="139">
        <v>0</v>
      </c>
      <c r="J80" s="75" t="s">
        <v>18</v>
      </c>
      <c r="K80" s="72"/>
      <c r="L80" s="72"/>
      <c r="M80" s="72"/>
      <c r="N80" s="72"/>
    </row>
    <row r="81" spans="1:14" outlineLevel="1">
      <c r="A81" s="56"/>
      <c r="B81" s="54" t="s">
        <v>109</v>
      </c>
      <c r="C81" s="71" t="s">
        <v>218</v>
      </c>
      <c r="D81" s="74" t="s">
        <v>221</v>
      </c>
      <c r="E81" s="72" t="s">
        <v>329</v>
      </c>
      <c r="F81" s="75"/>
      <c r="G81" s="75" t="s">
        <v>276</v>
      </c>
      <c r="H81" s="75"/>
      <c r="I81" s="139">
        <v>0</v>
      </c>
      <c r="J81" s="75" t="s">
        <v>24</v>
      </c>
      <c r="K81" s="72" t="s">
        <v>110</v>
      </c>
      <c r="L81" s="72"/>
      <c r="M81" s="72"/>
      <c r="N81" s="72"/>
    </row>
    <row r="82" spans="1:14" outlineLevel="1">
      <c r="A82" s="56"/>
      <c r="B82" s="57" t="s">
        <v>26</v>
      </c>
      <c r="C82" s="71" t="s">
        <v>218</v>
      </c>
      <c r="D82" s="74"/>
      <c r="E82" s="72"/>
      <c r="F82" s="75"/>
      <c r="G82" s="75"/>
      <c r="H82" s="75"/>
      <c r="I82" s="139">
        <v>0</v>
      </c>
      <c r="J82" s="75" t="s">
        <v>18</v>
      </c>
      <c r="K82" s="72"/>
      <c r="L82" s="72"/>
      <c r="M82" s="72"/>
      <c r="N82" s="72"/>
    </row>
    <row r="83" spans="1:14" outlineLevel="1">
      <c r="A83" s="56"/>
      <c r="B83" s="57" t="s">
        <v>63</v>
      </c>
      <c r="C83" s="71" t="s">
        <v>218</v>
      </c>
      <c r="D83" s="74"/>
      <c r="E83" s="72"/>
      <c r="F83" s="75"/>
      <c r="G83" s="75"/>
      <c r="H83" s="75"/>
      <c r="I83" s="139">
        <v>0</v>
      </c>
      <c r="J83" s="75" t="s">
        <v>18</v>
      </c>
      <c r="K83" s="72"/>
      <c r="L83" s="72"/>
      <c r="M83" s="72"/>
      <c r="N83" s="72"/>
    </row>
    <row r="84" spans="1:14" outlineLevel="1">
      <c r="A84" s="56"/>
      <c r="B84" s="54" t="s">
        <v>111</v>
      </c>
      <c r="C84" s="71" t="s">
        <v>986</v>
      </c>
      <c r="D84" s="74" t="s">
        <v>228</v>
      </c>
      <c r="E84" s="72"/>
      <c r="F84" s="75"/>
      <c r="G84" s="75" t="s">
        <v>234</v>
      </c>
      <c r="H84" s="75">
        <v>2</v>
      </c>
      <c r="I84" s="139">
        <v>0</v>
      </c>
      <c r="J84" s="75" t="s">
        <v>24</v>
      </c>
      <c r="K84" s="72"/>
      <c r="L84" s="72"/>
      <c r="M84" s="72"/>
      <c r="N84" s="72"/>
    </row>
    <row r="85" spans="1:14" outlineLevel="1">
      <c r="A85" s="56"/>
      <c r="B85" s="57" t="s">
        <v>113</v>
      </c>
      <c r="C85" s="71"/>
      <c r="D85" s="74"/>
      <c r="E85" s="72"/>
      <c r="F85" s="75"/>
      <c r="G85" s="75"/>
      <c r="H85" s="75"/>
      <c r="I85" s="139">
        <v>0</v>
      </c>
      <c r="J85" s="75" t="s">
        <v>18</v>
      </c>
      <c r="K85" s="72"/>
      <c r="L85" s="72"/>
      <c r="M85" s="72"/>
      <c r="N85" s="72"/>
    </row>
    <row r="86" spans="1:14" outlineLevel="1">
      <c r="A86" s="56"/>
      <c r="B86" s="57" t="s">
        <v>114</v>
      </c>
      <c r="C86" s="71"/>
      <c r="D86" s="74"/>
      <c r="E86" s="72"/>
      <c r="F86" s="75"/>
      <c r="G86" s="75"/>
      <c r="H86" s="75"/>
      <c r="I86" s="139">
        <v>0</v>
      </c>
      <c r="J86" s="75" t="s">
        <v>18</v>
      </c>
      <c r="K86" s="72"/>
      <c r="L86" s="72"/>
      <c r="M86" s="72"/>
      <c r="N86" s="72"/>
    </row>
    <row r="87" spans="1:14" outlineLevel="1">
      <c r="A87" s="56"/>
      <c r="B87" s="57" t="s">
        <v>115</v>
      </c>
      <c r="C87" s="71"/>
      <c r="D87" s="74" t="s">
        <v>125</v>
      </c>
      <c r="E87" s="72"/>
      <c r="F87" s="75"/>
      <c r="G87" s="75"/>
      <c r="H87" s="75"/>
      <c r="I87" s="139">
        <v>0</v>
      </c>
      <c r="J87" s="75" t="s">
        <v>18</v>
      </c>
      <c r="K87" s="72"/>
      <c r="L87" s="72"/>
      <c r="M87" s="72"/>
      <c r="N87" s="72"/>
    </row>
    <row r="88" spans="1:14" outlineLevel="1">
      <c r="A88" s="56"/>
      <c r="B88" s="54" t="s">
        <v>116</v>
      </c>
      <c r="C88" s="71" t="s">
        <v>987</v>
      </c>
      <c r="D88" s="74" t="s">
        <v>228</v>
      </c>
      <c r="E88" s="72"/>
      <c r="F88" s="75"/>
      <c r="G88" s="75" t="s">
        <v>234</v>
      </c>
      <c r="H88" s="75"/>
      <c r="I88" s="139">
        <v>0</v>
      </c>
      <c r="J88" s="75" t="s">
        <v>24</v>
      </c>
      <c r="K88" s="146"/>
      <c r="L88" s="72"/>
      <c r="M88" s="72"/>
      <c r="N88" s="72"/>
    </row>
    <row r="89" spans="1:14" outlineLevel="1">
      <c r="A89" s="56"/>
      <c r="B89" s="57" t="s">
        <v>26</v>
      </c>
      <c r="C89" s="71"/>
      <c r="D89" s="74"/>
      <c r="E89" s="72"/>
      <c r="F89" s="75"/>
      <c r="G89" s="75"/>
      <c r="H89" s="75"/>
      <c r="I89" s="139">
        <v>0</v>
      </c>
      <c r="J89" s="75" t="s">
        <v>18</v>
      </c>
      <c r="K89" s="146"/>
      <c r="L89" s="72"/>
      <c r="M89" s="72"/>
      <c r="N89" s="72"/>
    </row>
    <row r="90" spans="1:14" outlineLevel="1">
      <c r="A90" s="56"/>
      <c r="B90" s="57" t="s">
        <v>115</v>
      </c>
      <c r="C90" s="71"/>
      <c r="D90" s="74"/>
      <c r="E90" s="72"/>
      <c r="F90" s="75"/>
      <c r="G90" s="75"/>
      <c r="H90" s="75"/>
      <c r="I90" s="139">
        <v>0</v>
      </c>
      <c r="J90" s="75" t="s">
        <v>18</v>
      </c>
      <c r="K90" s="146"/>
      <c r="L90" s="72"/>
      <c r="M90" s="72"/>
      <c r="N90" s="72"/>
    </row>
    <row r="91" spans="1:14">
      <c r="A91" s="56"/>
      <c r="B91" s="55" t="s">
        <v>118</v>
      </c>
      <c r="C91" s="141"/>
      <c r="D91" s="160"/>
      <c r="E91" s="143"/>
      <c r="F91" s="142"/>
      <c r="G91" s="142"/>
      <c r="H91" s="142"/>
      <c r="I91" s="67">
        <f>SUM(I92:I102)</f>
        <v>0</v>
      </c>
      <c r="J91" s="142"/>
      <c r="K91" s="143"/>
      <c r="L91" s="143"/>
      <c r="M91" s="143"/>
      <c r="N91" s="143"/>
    </row>
    <row r="92" spans="1:14" ht="51" outlineLevel="1">
      <c r="A92" s="56"/>
      <c r="B92" s="54" t="s">
        <v>119</v>
      </c>
      <c r="C92" s="71" t="s">
        <v>988</v>
      </c>
      <c r="D92" s="74" t="s">
        <v>228</v>
      </c>
      <c r="E92" s="72" t="s">
        <v>989</v>
      </c>
      <c r="F92" s="75"/>
      <c r="G92" s="75" t="s">
        <v>275</v>
      </c>
      <c r="H92" s="75"/>
      <c r="I92" s="139">
        <v>0</v>
      </c>
      <c r="J92" s="75" t="s">
        <v>24</v>
      </c>
      <c r="K92" s="72"/>
      <c r="L92" s="72"/>
      <c r="M92" s="72"/>
      <c r="N92" s="72"/>
    </row>
    <row r="93" spans="1:14" outlineLevel="1">
      <c r="A93" s="56"/>
      <c r="B93" s="57" t="s">
        <v>26</v>
      </c>
      <c r="C93" s="71"/>
      <c r="D93" s="74"/>
      <c r="E93" s="72"/>
      <c r="F93" s="75"/>
      <c r="G93" s="75"/>
      <c r="H93" s="75"/>
      <c r="I93" s="139">
        <v>0</v>
      </c>
      <c r="J93" s="75" t="s">
        <v>18</v>
      </c>
      <c r="K93" s="72"/>
      <c r="L93" s="72"/>
      <c r="M93" s="72"/>
      <c r="N93" s="72"/>
    </row>
    <row r="94" spans="1:14" ht="26" outlineLevel="1">
      <c r="A94" s="56"/>
      <c r="B94" s="54" t="s">
        <v>122</v>
      </c>
      <c r="C94" s="71" t="s">
        <v>388</v>
      </c>
      <c r="D94" s="74" t="s">
        <v>221</v>
      </c>
      <c r="E94" s="72" t="s">
        <v>990</v>
      </c>
      <c r="F94" s="75"/>
      <c r="G94" s="75" t="s">
        <v>242</v>
      </c>
      <c r="H94" s="75">
        <v>1</v>
      </c>
      <c r="I94" s="140" t="s">
        <v>32</v>
      </c>
      <c r="J94" s="75" t="s">
        <v>24</v>
      </c>
      <c r="K94" s="72"/>
      <c r="L94" s="72" t="s">
        <v>991</v>
      </c>
      <c r="M94" s="72"/>
      <c r="N94" s="72"/>
    </row>
    <row r="95" spans="1:14" outlineLevel="1">
      <c r="A95" s="56"/>
      <c r="B95" s="57" t="s">
        <v>126</v>
      </c>
      <c r="C95" s="71"/>
      <c r="D95" s="74"/>
      <c r="E95" s="72"/>
      <c r="F95" s="75"/>
      <c r="G95" s="75"/>
      <c r="H95" s="75"/>
      <c r="I95" s="140"/>
      <c r="J95" s="75" t="s">
        <v>18</v>
      </c>
      <c r="K95" s="72"/>
      <c r="L95" s="72"/>
      <c r="M95" s="72"/>
      <c r="N95" s="72"/>
    </row>
    <row r="96" spans="1:14" outlineLevel="1">
      <c r="A96" s="56"/>
      <c r="B96" s="54" t="s">
        <v>127</v>
      </c>
      <c r="C96" s="71"/>
      <c r="D96" s="74" t="s">
        <v>228</v>
      </c>
      <c r="E96" s="72"/>
      <c r="F96" s="75"/>
      <c r="G96" s="75" t="s">
        <v>234</v>
      </c>
      <c r="H96" s="75">
        <v>1</v>
      </c>
      <c r="I96" s="140" t="s">
        <v>32</v>
      </c>
      <c r="J96" s="75" t="s">
        <v>24</v>
      </c>
      <c r="K96" s="72"/>
      <c r="L96" s="72"/>
      <c r="M96" s="72"/>
      <c r="N96" s="72"/>
    </row>
    <row r="97" spans="1:14" outlineLevel="1">
      <c r="A97" s="56"/>
      <c r="B97" s="57" t="s">
        <v>129</v>
      </c>
      <c r="C97" s="71"/>
      <c r="D97" s="74" t="s">
        <v>228</v>
      </c>
      <c r="F97" s="75"/>
      <c r="G97" s="75"/>
      <c r="H97" s="75"/>
      <c r="I97" s="140" t="s">
        <v>32</v>
      </c>
      <c r="J97" s="75" t="s">
        <v>18</v>
      </c>
      <c r="K97" s="72"/>
      <c r="M97" s="72"/>
      <c r="N97" s="72"/>
    </row>
    <row r="98" spans="1:14" outlineLevel="1">
      <c r="A98" s="56"/>
      <c r="B98" s="54" t="s">
        <v>130</v>
      </c>
      <c r="C98" s="71" t="s">
        <v>289</v>
      </c>
      <c r="D98" s="74" t="s">
        <v>228</v>
      </c>
      <c r="E98" s="72"/>
      <c r="F98" s="75" t="s">
        <v>242</v>
      </c>
      <c r="G98" s="75" t="s">
        <v>242</v>
      </c>
      <c r="H98" s="75"/>
      <c r="I98" s="139">
        <v>0</v>
      </c>
      <c r="J98" s="75" t="s">
        <v>24</v>
      </c>
      <c r="K98" s="72"/>
      <c r="L98" s="72"/>
      <c r="M98" s="72"/>
      <c r="N98" s="72"/>
    </row>
    <row r="99" spans="1:14" outlineLevel="1">
      <c r="A99" s="56"/>
      <c r="B99" s="57" t="s">
        <v>26</v>
      </c>
      <c r="C99" s="71"/>
      <c r="D99" s="74"/>
      <c r="E99" s="72"/>
      <c r="F99" s="75"/>
      <c r="G99" s="75"/>
      <c r="H99" s="75"/>
      <c r="I99" s="139">
        <v>0</v>
      </c>
      <c r="J99" s="75" t="s">
        <v>18</v>
      </c>
      <c r="K99" s="72"/>
      <c r="L99" s="72"/>
      <c r="M99" s="72"/>
      <c r="N99" s="72"/>
    </row>
    <row r="100" spans="1:14" ht="26" outlineLevel="1">
      <c r="A100" s="56"/>
      <c r="B100" s="57" t="s">
        <v>63</v>
      </c>
      <c r="C100" s="71"/>
      <c r="D100" s="74"/>
      <c r="E100" s="72" t="s">
        <v>453</v>
      </c>
      <c r="F100" s="75"/>
      <c r="G100" s="75"/>
      <c r="H100" s="75"/>
      <c r="I100" s="139">
        <v>0</v>
      </c>
      <c r="J100" s="75" t="s">
        <v>18</v>
      </c>
      <c r="K100" s="72"/>
      <c r="L100" s="72"/>
      <c r="M100" s="72"/>
      <c r="N100" s="72"/>
    </row>
    <row r="101" spans="1:14" outlineLevel="1">
      <c r="A101" s="56"/>
      <c r="B101" s="54" t="s">
        <v>131</v>
      </c>
      <c r="C101" s="71" t="s">
        <v>218</v>
      </c>
      <c r="D101" s="74"/>
      <c r="E101" s="72"/>
      <c r="F101" s="75"/>
      <c r="G101" s="75"/>
      <c r="H101" s="75"/>
      <c r="I101" s="139">
        <v>0</v>
      </c>
      <c r="J101" s="75"/>
      <c r="K101" s="72"/>
      <c r="L101" s="72"/>
      <c r="M101" s="72"/>
      <c r="N101" s="72"/>
    </row>
    <row r="102" spans="1:14" outlineLevel="1">
      <c r="A102" s="56"/>
      <c r="B102" s="57" t="s">
        <v>132</v>
      </c>
      <c r="C102" s="71" t="s">
        <v>218</v>
      </c>
      <c r="D102" s="74"/>
      <c r="E102" s="72"/>
      <c r="F102" s="75"/>
      <c r="G102" s="75"/>
      <c r="H102" s="75"/>
      <c r="I102" s="139">
        <v>0</v>
      </c>
      <c r="J102" s="75"/>
      <c r="K102" s="72"/>
      <c r="L102" s="72"/>
      <c r="M102" s="72"/>
      <c r="N102" s="72"/>
    </row>
    <row r="103" spans="1:14" outlineLevel="1">
      <c r="A103" s="56"/>
      <c r="B103" s="138" t="s">
        <v>133</v>
      </c>
      <c r="C103" s="141"/>
      <c r="D103" s="160"/>
      <c r="E103" s="143"/>
      <c r="F103" s="142"/>
      <c r="G103" s="142"/>
      <c r="H103" s="142"/>
      <c r="I103" s="67">
        <f>SUM(I104:I105)</f>
        <v>0</v>
      </c>
      <c r="J103" s="142"/>
      <c r="K103" s="143"/>
      <c r="L103" s="143"/>
      <c r="M103" s="143"/>
      <c r="N103" s="143"/>
    </row>
    <row r="104" spans="1:14" outlineLevel="1">
      <c r="A104" s="56"/>
      <c r="B104" s="54" t="s">
        <v>134</v>
      </c>
      <c r="C104" s="71" t="s">
        <v>218</v>
      </c>
      <c r="D104" s="74" t="s">
        <v>221</v>
      </c>
      <c r="E104" s="72" t="s">
        <v>992</v>
      </c>
      <c r="F104" s="75"/>
      <c r="G104" s="75"/>
      <c r="H104" s="75"/>
      <c r="I104" s="140" t="s">
        <v>32</v>
      </c>
      <c r="J104" s="75"/>
      <c r="K104" s="72" t="s">
        <v>135</v>
      </c>
      <c r="L104" s="72"/>
      <c r="M104" s="72"/>
      <c r="N104" s="72"/>
    </row>
    <row r="105" spans="1:14" outlineLevel="1">
      <c r="A105" s="56"/>
      <c r="B105" s="57" t="s">
        <v>136</v>
      </c>
      <c r="C105" s="71"/>
      <c r="D105" s="74" t="s">
        <v>228</v>
      </c>
      <c r="E105" s="146"/>
      <c r="F105" s="75"/>
      <c r="G105" s="75"/>
      <c r="H105" s="75"/>
      <c r="I105" s="140" t="s">
        <v>137</v>
      </c>
      <c r="J105" s="75"/>
      <c r="K105" s="72" t="s">
        <v>625</v>
      </c>
      <c r="L105" s="146"/>
      <c r="M105" s="72"/>
      <c r="N105" s="72"/>
    </row>
    <row r="106" spans="1:14">
      <c r="A106" s="56"/>
      <c r="B106" s="138" t="s">
        <v>139</v>
      </c>
      <c r="C106" s="141"/>
      <c r="D106" s="160"/>
      <c r="E106" s="143"/>
      <c r="F106" s="142"/>
      <c r="G106" s="142"/>
      <c r="H106" s="142"/>
      <c r="I106" s="67">
        <f>-SUM(I107)</f>
        <v>0</v>
      </c>
      <c r="J106" s="142"/>
      <c r="K106" s="143"/>
      <c r="L106" s="143"/>
      <c r="M106" s="143"/>
      <c r="N106" s="143"/>
    </row>
    <row r="107" spans="1:14" ht="26" outlineLevel="1">
      <c r="A107" s="56"/>
      <c r="B107" s="54" t="s">
        <v>140</v>
      </c>
      <c r="C107" s="71"/>
      <c r="D107" s="74" t="s">
        <v>125</v>
      </c>
      <c r="E107" s="72"/>
      <c r="F107" s="75"/>
      <c r="G107" s="75"/>
      <c r="H107" s="75"/>
      <c r="I107" s="139">
        <v>0</v>
      </c>
      <c r="J107" s="75"/>
      <c r="K107" s="150"/>
      <c r="L107" s="146" t="s">
        <v>141</v>
      </c>
      <c r="M107" s="72"/>
      <c r="N107" s="72"/>
    </row>
    <row r="108" spans="1:14" ht="26" outlineLevel="1">
      <c r="A108" s="56"/>
      <c r="B108" s="54" t="s">
        <v>140</v>
      </c>
      <c r="C108" s="71"/>
      <c r="D108" s="74" t="s">
        <v>125</v>
      </c>
      <c r="E108" s="72"/>
      <c r="F108" s="75"/>
      <c r="G108" s="75"/>
      <c r="H108" s="75"/>
      <c r="I108" s="139">
        <v>0</v>
      </c>
      <c r="J108" s="75"/>
      <c r="K108" s="150"/>
      <c r="L108" s="146" t="s">
        <v>141</v>
      </c>
      <c r="M108" s="72"/>
      <c r="N108" s="72"/>
    </row>
    <row r="109" spans="1:14" ht="26" outlineLevel="1">
      <c r="A109" s="56"/>
      <c r="B109" s="54" t="s">
        <v>140</v>
      </c>
      <c r="C109" s="71"/>
      <c r="D109" s="74" t="s">
        <v>125</v>
      </c>
      <c r="E109" s="72"/>
      <c r="F109" s="75"/>
      <c r="G109" s="75"/>
      <c r="H109" s="75"/>
      <c r="I109" s="139">
        <v>0</v>
      </c>
      <c r="J109" s="75"/>
      <c r="K109" s="150"/>
      <c r="L109" s="146" t="s">
        <v>141</v>
      </c>
      <c r="M109" s="72"/>
      <c r="N109" s="72"/>
    </row>
    <row r="110" spans="1:14" ht="15" thickBot="1">
      <c r="A110" s="1"/>
      <c r="B110" s="151"/>
      <c r="C110" s="152"/>
      <c r="D110" s="153"/>
      <c r="E110" s="154"/>
      <c r="F110" s="155"/>
      <c r="G110" s="155"/>
      <c r="H110" s="155"/>
      <c r="I110" s="155"/>
      <c r="J110" s="155"/>
      <c r="K110" s="154"/>
      <c r="L110" s="154"/>
      <c r="M110" s="154"/>
      <c r="N110" s="154"/>
    </row>
    <row r="111" spans="1:14" ht="15" thickBot="1">
      <c r="A111" s="1"/>
      <c r="B111" s="66"/>
      <c r="C111" s="152"/>
      <c r="D111" s="153"/>
      <c r="E111" s="154"/>
      <c r="F111" s="155"/>
      <c r="G111" s="4" t="s">
        <v>142</v>
      </c>
      <c r="H111" s="5"/>
      <c r="I111" s="6">
        <f>SUM(I20+I29+I47+I69+I91+I103+I106)</f>
        <v>0</v>
      </c>
      <c r="J111" s="155"/>
      <c r="K111" s="154"/>
      <c r="L111" s="154"/>
      <c r="M111" s="154"/>
      <c r="N111" s="154"/>
    </row>
    <row r="112" spans="1:14">
      <c r="A112" s="1"/>
      <c r="B112" s="66"/>
      <c r="C112" s="152"/>
      <c r="D112" s="153"/>
      <c r="E112" s="154"/>
      <c r="F112" s="155"/>
      <c r="G112" s="155"/>
      <c r="H112" s="155"/>
      <c r="I112" s="155"/>
      <c r="J112" s="155"/>
      <c r="K112" s="154"/>
      <c r="L112" s="154"/>
      <c r="M112" s="154"/>
      <c r="N112" s="154"/>
    </row>
    <row r="113" spans="1:14">
      <c r="A113" s="1"/>
      <c r="B113" s="66"/>
      <c r="C113" s="152"/>
      <c r="D113" s="153"/>
      <c r="E113" s="154"/>
      <c r="F113" s="155"/>
      <c r="G113" s="155"/>
      <c r="H113" s="155"/>
      <c r="I113" s="155"/>
      <c r="J113" s="155"/>
      <c r="K113" s="154"/>
      <c r="L113" s="154"/>
      <c r="M113" s="154"/>
      <c r="N113" s="154"/>
    </row>
    <row r="114" spans="1:14">
      <c r="A114" s="1"/>
      <c r="C114" s="152"/>
      <c r="D114" s="153"/>
      <c r="E114" s="154"/>
      <c r="F114" s="155"/>
      <c r="G114" s="155"/>
      <c r="H114" s="155"/>
      <c r="I114" s="155"/>
      <c r="J114" s="155"/>
      <c r="K114" s="154"/>
      <c r="L114" s="154"/>
      <c r="M114" s="154"/>
      <c r="N114" s="154"/>
    </row>
    <row r="115" spans="1:14">
      <c r="A115" s="1"/>
      <c r="B115" s="151"/>
      <c r="C115" s="152"/>
      <c r="D115" s="153"/>
      <c r="E115" s="154"/>
      <c r="F115" s="155"/>
      <c r="G115" s="155"/>
      <c r="H115" s="155"/>
      <c r="I115" s="155"/>
      <c r="J115" s="155"/>
      <c r="K115" s="154"/>
      <c r="L115" s="154"/>
      <c r="M115" s="154"/>
      <c r="N115" s="154"/>
    </row>
    <row r="116" spans="1:14">
      <c r="A116" s="1"/>
      <c r="B116" s="151"/>
      <c r="C116" s="152"/>
      <c r="D116" s="153"/>
      <c r="E116" s="154"/>
      <c r="F116" s="155"/>
      <c r="G116" s="155"/>
      <c r="H116" s="155"/>
      <c r="I116" s="155"/>
      <c r="J116" s="155"/>
      <c r="K116" s="154"/>
      <c r="L116" s="154"/>
      <c r="M116" s="154"/>
      <c r="N116" s="154"/>
    </row>
    <row r="117" spans="1:14">
      <c r="A117" s="1"/>
      <c r="B117" s="151"/>
      <c r="C117" s="152"/>
      <c r="D117" s="153"/>
      <c r="E117" s="154"/>
      <c r="F117" s="155"/>
      <c r="G117" s="155"/>
      <c r="H117" s="155"/>
      <c r="I117" s="155"/>
      <c r="J117" s="155"/>
      <c r="K117" s="154"/>
      <c r="L117" s="154"/>
      <c r="M117" s="154"/>
      <c r="N117" s="154"/>
    </row>
    <row r="118" spans="1:14">
      <c r="A118" s="1"/>
      <c r="B118" s="151"/>
      <c r="C118" s="152"/>
      <c r="D118" s="153"/>
      <c r="E118" s="154"/>
      <c r="F118" s="155"/>
      <c r="G118" s="155"/>
      <c r="H118" s="155"/>
      <c r="I118" s="155"/>
      <c r="J118" s="155"/>
      <c r="K118" s="154"/>
      <c r="L118" s="154"/>
      <c r="M118" s="154"/>
      <c r="N118" s="154"/>
    </row>
    <row r="119" spans="1:14">
      <c r="A119" s="1"/>
      <c r="B119" s="151"/>
      <c r="C119" s="152"/>
      <c r="D119" s="153"/>
      <c r="E119" s="154"/>
      <c r="F119" s="155"/>
      <c r="G119" s="155"/>
      <c r="H119" s="155"/>
      <c r="I119" s="155"/>
      <c r="J119" s="155"/>
      <c r="K119" s="154"/>
      <c r="L119" s="154"/>
      <c r="M119" s="154"/>
      <c r="N119" s="154"/>
    </row>
    <row r="120" spans="1:14">
      <c r="A120" s="1"/>
      <c r="B120" s="151"/>
      <c r="C120" s="152"/>
      <c r="D120" s="153"/>
      <c r="E120" s="154"/>
      <c r="F120" s="155"/>
      <c r="G120" s="155"/>
      <c r="H120" s="155"/>
      <c r="I120" s="155"/>
      <c r="J120" s="155"/>
      <c r="K120" s="154"/>
      <c r="L120" s="154"/>
      <c r="M120" s="154"/>
      <c r="N120" s="154"/>
    </row>
    <row r="121" spans="1:14">
      <c r="A121" s="1"/>
      <c r="B121" s="151"/>
      <c r="C121" s="152"/>
      <c r="D121" s="153"/>
      <c r="E121" s="154"/>
      <c r="F121" s="155"/>
      <c r="G121" s="155"/>
      <c r="H121" s="155"/>
      <c r="I121" s="155"/>
      <c r="J121" s="155"/>
      <c r="K121" s="154"/>
      <c r="L121" s="154"/>
      <c r="M121" s="154"/>
      <c r="N121" s="154"/>
    </row>
    <row r="122" spans="1:14">
      <c r="A122" s="1"/>
      <c r="B122" s="151"/>
      <c r="C122" s="152"/>
      <c r="D122" s="153"/>
      <c r="E122" s="154"/>
      <c r="F122" s="155"/>
      <c r="G122" s="155"/>
      <c r="H122" s="155"/>
      <c r="I122" s="155"/>
      <c r="J122" s="155"/>
      <c r="K122" s="154"/>
      <c r="L122" s="154"/>
      <c r="M122" s="154"/>
      <c r="N122" s="154"/>
    </row>
    <row r="123" spans="1:14">
      <c r="A123" s="1"/>
      <c r="B123" s="151"/>
      <c r="C123" s="152"/>
      <c r="D123" s="153"/>
      <c r="E123" s="154"/>
      <c r="F123" s="155"/>
      <c r="G123" s="155"/>
      <c r="H123" s="155"/>
      <c r="I123" s="155"/>
      <c r="J123" s="155"/>
      <c r="K123" s="154"/>
      <c r="L123" s="154"/>
      <c r="M123" s="154"/>
      <c r="N123" s="154"/>
    </row>
    <row r="124" spans="1:14">
      <c r="A124" s="1"/>
      <c r="B124" s="151"/>
      <c r="C124" s="152"/>
      <c r="D124" s="153"/>
      <c r="E124" s="154"/>
      <c r="F124" s="155"/>
      <c r="G124" s="155"/>
      <c r="H124" s="155"/>
      <c r="I124" s="155"/>
      <c r="J124" s="155"/>
      <c r="K124" s="154"/>
      <c r="L124" s="154"/>
      <c r="M124" s="154"/>
      <c r="N124" s="154"/>
    </row>
    <row r="125" spans="1:14">
      <c r="A125" s="1"/>
      <c r="B125" s="151"/>
      <c r="C125" s="152"/>
      <c r="D125" s="153"/>
      <c r="E125" s="154"/>
      <c r="F125" s="155"/>
      <c r="G125" s="155"/>
      <c r="H125" s="155"/>
      <c r="I125" s="155"/>
      <c r="J125" s="155"/>
      <c r="K125" s="154"/>
      <c r="L125" s="154"/>
      <c r="M125" s="154"/>
      <c r="N125" s="154"/>
    </row>
    <row r="126" spans="1:14">
      <c r="A126" s="1"/>
      <c r="B126" s="151"/>
      <c r="C126" s="152"/>
      <c r="D126" s="153"/>
      <c r="E126" s="154"/>
      <c r="F126" s="155"/>
      <c r="G126" s="155"/>
      <c r="H126" s="155"/>
      <c r="I126" s="155"/>
      <c r="J126" s="155"/>
      <c r="K126" s="154"/>
      <c r="L126" s="154"/>
      <c r="M126" s="154"/>
      <c r="N126" s="154"/>
    </row>
    <row r="127" spans="1:14">
      <c r="A127" s="1"/>
      <c r="B127" s="151"/>
      <c r="C127" s="152"/>
      <c r="D127" s="153"/>
      <c r="E127" s="154"/>
      <c r="F127" s="155"/>
      <c r="G127" s="155"/>
      <c r="H127" s="155"/>
      <c r="I127" s="155"/>
      <c r="J127" s="155"/>
      <c r="K127" s="154"/>
      <c r="L127" s="154"/>
      <c r="M127" s="154"/>
      <c r="N127" s="154"/>
    </row>
    <row r="128" spans="1:14">
      <c r="A128" s="1"/>
      <c r="B128" s="151"/>
      <c r="C128" s="152"/>
      <c r="D128" s="153"/>
      <c r="E128" s="154"/>
      <c r="F128" s="155"/>
      <c r="G128" s="155"/>
      <c r="H128" s="155"/>
      <c r="I128" s="155"/>
      <c r="J128" s="155"/>
      <c r="K128" s="154"/>
      <c r="L128" s="154"/>
      <c r="M128" s="154"/>
      <c r="N128" s="154"/>
    </row>
    <row r="129" spans="1:14">
      <c r="A129" s="1"/>
      <c r="B129" s="151"/>
      <c r="C129" s="152"/>
      <c r="D129" s="153"/>
      <c r="E129" s="154"/>
      <c r="F129" s="155"/>
      <c r="G129" s="155"/>
      <c r="H129" s="155"/>
      <c r="I129" s="155"/>
      <c r="J129" s="155"/>
      <c r="K129" s="154"/>
      <c r="L129" s="154"/>
      <c r="M129" s="154"/>
      <c r="N129" s="154"/>
    </row>
    <row r="130" spans="1:14">
      <c r="A130" s="1"/>
      <c r="B130" s="151"/>
      <c r="C130" s="152"/>
      <c r="D130" s="153"/>
      <c r="E130" s="154"/>
      <c r="F130" s="155"/>
      <c r="G130" s="155"/>
      <c r="H130" s="155"/>
      <c r="I130" s="155"/>
      <c r="J130" s="155"/>
      <c r="K130" s="154"/>
      <c r="L130" s="154"/>
      <c r="M130" s="154"/>
      <c r="N130" s="154"/>
    </row>
    <row r="131" spans="1:14">
      <c r="A131" s="1"/>
      <c r="B131" s="151"/>
      <c r="C131" s="152"/>
      <c r="D131" s="153"/>
      <c r="E131" s="154"/>
      <c r="F131" s="155"/>
      <c r="G131" s="155"/>
      <c r="H131" s="155"/>
      <c r="I131" s="155"/>
      <c r="J131" s="155"/>
      <c r="K131" s="154"/>
      <c r="L131" s="154"/>
      <c r="M131" s="154"/>
      <c r="N131" s="154"/>
    </row>
    <row r="132" spans="1:14">
      <c r="A132" s="1"/>
      <c r="B132" s="151"/>
      <c r="C132" s="152"/>
      <c r="D132" s="153"/>
      <c r="E132" s="154"/>
      <c r="F132" s="155"/>
      <c r="G132" s="155"/>
      <c r="H132" s="155"/>
      <c r="I132" s="155"/>
      <c r="J132" s="155"/>
      <c r="K132" s="154"/>
      <c r="L132" s="154"/>
      <c r="M132" s="154"/>
      <c r="N132" s="154"/>
    </row>
    <row r="133" spans="1:14">
      <c r="A133" s="1"/>
      <c r="B133" s="151"/>
      <c r="C133" s="152"/>
      <c r="D133" s="153"/>
      <c r="E133" s="154"/>
      <c r="F133" s="155"/>
      <c r="G133" s="155"/>
      <c r="H133" s="155"/>
      <c r="I133" s="155"/>
      <c r="J133" s="155"/>
      <c r="K133" s="154"/>
      <c r="L133" s="154"/>
      <c r="M133" s="154"/>
      <c r="N133" s="154"/>
    </row>
    <row r="134" spans="1:14">
      <c r="A134" s="1"/>
      <c r="B134" s="151"/>
      <c r="C134" s="152"/>
      <c r="D134" s="153"/>
      <c r="E134" s="154"/>
      <c r="F134" s="155"/>
      <c r="G134" s="155"/>
      <c r="H134" s="155"/>
      <c r="I134" s="155"/>
      <c r="J134" s="155"/>
      <c r="K134" s="154"/>
      <c r="L134" s="154"/>
      <c r="M134" s="154"/>
      <c r="N134" s="154"/>
    </row>
    <row r="135" spans="1:14">
      <c r="A135" s="1"/>
      <c r="B135" s="151"/>
      <c r="C135" s="152"/>
      <c r="D135" s="153"/>
      <c r="E135" s="154"/>
      <c r="F135" s="155"/>
      <c r="G135" s="155"/>
      <c r="H135" s="155"/>
      <c r="I135" s="155"/>
      <c r="J135" s="155"/>
      <c r="K135" s="154"/>
      <c r="L135" s="154"/>
      <c r="M135" s="154"/>
      <c r="N135" s="154"/>
    </row>
    <row r="136" spans="1:14">
      <c r="A136" s="1"/>
      <c r="B136" s="151"/>
      <c r="C136" s="152"/>
      <c r="D136" s="153"/>
      <c r="E136" s="154"/>
      <c r="F136" s="155"/>
      <c r="G136" s="155"/>
      <c r="H136" s="155"/>
      <c r="I136" s="155"/>
      <c r="J136" s="155"/>
      <c r="K136" s="154"/>
      <c r="L136" s="154"/>
      <c r="M136" s="154"/>
      <c r="N136" s="154"/>
    </row>
    <row r="137" spans="1:14">
      <c r="A137" s="1"/>
      <c r="B137" s="151"/>
      <c r="C137" s="152"/>
      <c r="D137" s="153"/>
      <c r="E137" s="154"/>
      <c r="F137" s="155"/>
      <c r="G137" s="155"/>
      <c r="H137" s="155"/>
      <c r="I137" s="155"/>
      <c r="J137" s="155"/>
      <c r="K137" s="154"/>
      <c r="L137" s="154"/>
      <c r="M137" s="154"/>
      <c r="N137" s="154"/>
    </row>
    <row r="138" spans="1:14">
      <c r="A138" s="1"/>
      <c r="B138" s="151"/>
      <c r="C138" s="152"/>
      <c r="D138" s="153"/>
      <c r="E138" s="154"/>
      <c r="F138" s="155"/>
      <c r="G138" s="155"/>
      <c r="H138" s="155"/>
      <c r="I138" s="155"/>
      <c r="J138" s="155"/>
      <c r="K138" s="154"/>
      <c r="L138" s="154"/>
      <c r="M138" s="154"/>
      <c r="N138" s="154"/>
    </row>
    <row r="139" spans="1:14">
      <c r="A139" s="1"/>
      <c r="B139" s="151"/>
      <c r="C139" s="152"/>
      <c r="D139" s="153"/>
      <c r="E139" s="154"/>
      <c r="F139" s="155"/>
      <c r="G139" s="155"/>
      <c r="H139" s="155"/>
      <c r="I139" s="155"/>
      <c r="J139" s="155"/>
      <c r="K139" s="154"/>
      <c r="L139" s="154"/>
      <c r="M139" s="154"/>
      <c r="N139" s="154"/>
    </row>
  </sheetData>
  <autoFilter ref="A3:M107" xr:uid="{00000000-0009-0000-0000-000002000000}"/>
  <dataValidations count="3">
    <dataValidation type="list" allowBlank="1" showInputMessage="1" showErrorMessage="1" sqref="D7:D11 D20:D25 D27:D109" xr:uid="{3D31A2F5-6B46-460B-8980-A681D0CD6E9F}">
      <formula1>"Y,N,TBD"</formula1>
    </dataValidation>
    <dataValidation type="list" allowBlank="1" showInputMessage="1" showErrorMessage="1" sqref="G7:G11 G20:G109" xr:uid="{E020FEB7-3631-48B5-A47A-B32081774C6F}">
      <formula1>"Ft' In"", Inches, NA, LF, SQ FT"</formula1>
    </dataValidation>
    <dataValidation type="list" allowBlank="1" showInputMessage="1" showErrorMessage="1" sqref="J1:J1048576" xr:uid="{DC2CCBF8-B865-41DF-A397-6E151B629766}">
      <formula1>"Materials, Labor"</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D7EC0FB3-CB0D-4B55-A109-1A4F2EA029D0}">
          <x14:formula1>
            <xm:f>'Upgrade Summary'!$G$30:$G$33</xm:f>
          </x14:formula1>
          <xm:sqref>E30</xm:sqref>
        </x14:dataValidation>
        <x14:dataValidation type="list" allowBlank="1" showInputMessage="1" showErrorMessage="1" xr:uid="{72AD2360-1667-4203-B1C6-1FD33C805858}">
          <x14:formula1>
            <xm:f>'Upgrade Summary'!$G$38:$J$38</xm:f>
          </x14:formula1>
          <xm:sqref>E38</xm:sqref>
        </x14:dataValidation>
        <x14:dataValidation type="list" allowBlank="1" showInputMessage="1" showErrorMessage="1" xr:uid="{E8604D12-9CB7-4E76-990E-67A0DDD517DB}">
          <x14:formula1>
            <xm:f>'Upgrade Summary'!$G$41:$J$41</xm:f>
          </x14:formula1>
          <xm:sqref>E41</xm:sqref>
        </x14:dataValidation>
      </x14:dataValidations>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69295-7E83-4A34-B420-2C9171479BC3}">
  <sheetPr>
    <outlinePr summaryBelow="0"/>
  </sheetPr>
  <dimension ref="A1:N139"/>
  <sheetViews>
    <sheetView topLeftCell="A22" zoomScale="90" zoomScaleNormal="90" workbookViewId="0">
      <selection activeCell="F30" sqref="F30"/>
    </sheetView>
  </sheetViews>
  <sheetFormatPr defaultRowHeight="14.5" outlineLevelRow="1"/>
  <cols>
    <col min="1" max="1" width="14.26953125" customWidth="1"/>
    <col min="2" max="2" width="42.54296875" customWidth="1"/>
    <col min="3" max="3" width="26" customWidth="1"/>
    <col min="4" max="4" width="13.453125" customWidth="1"/>
    <col min="5" max="5" width="35.453125" customWidth="1"/>
    <col min="6" max="6" width="16.26953125" customWidth="1"/>
    <col min="7" max="7" width="20.7265625" customWidth="1"/>
    <col min="8" max="8" width="8" customWidth="1"/>
    <col min="9" max="9" width="15" customWidth="1"/>
    <col min="10" max="10" width="18.7265625" customWidth="1"/>
    <col min="11" max="11" width="66.1796875" style="78" customWidth="1"/>
    <col min="12" max="12" width="48.54296875" customWidth="1"/>
    <col min="13" max="13" width="43.1796875" customWidth="1"/>
    <col min="14" max="14" width="34" customWidth="1"/>
  </cols>
  <sheetData>
    <row r="1" spans="1:14">
      <c r="B1" s="68" t="s">
        <v>215</v>
      </c>
      <c r="C1">
        <v>3063</v>
      </c>
    </row>
    <row r="2" spans="1:14" ht="30" customHeight="1">
      <c r="B2" s="65" t="s">
        <v>216</v>
      </c>
      <c r="C2" s="65" t="s">
        <v>217</v>
      </c>
    </row>
    <row r="3" spans="1:14" s="3" customFormat="1">
      <c r="A3" s="52" t="s">
        <v>0</v>
      </c>
      <c r="B3" s="52" t="s">
        <v>1</v>
      </c>
      <c r="C3" s="52" t="s">
        <v>2</v>
      </c>
      <c r="D3" s="52" t="s">
        <v>3</v>
      </c>
      <c r="E3" s="52" t="s">
        <v>4</v>
      </c>
      <c r="F3" s="52" t="s">
        <v>5</v>
      </c>
      <c r="G3" s="52" t="s">
        <v>6</v>
      </c>
      <c r="H3" s="52" t="s">
        <v>7</v>
      </c>
      <c r="I3" s="52" t="s">
        <v>8</v>
      </c>
      <c r="J3" s="52" t="s">
        <v>9</v>
      </c>
      <c r="K3" s="79" t="s">
        <v>10</v>
      </c>
      <c r="L3" s="52" t="s">
        <v>11</v>
      </c>
      <c r="M3" s="52" t="s">
        <v>12</v>
      </c>
      <c r="N3" s="52" t="s">
        <v>13</v>
      </c>
    </row>
    <row r="4" spans="1:14" s="3" customFormat="1">
      <c r="A4" s="52"/>
      <c r="B4" s="138" t="s">
        <v>15</v>
      </c>
      <c r="C4" s="53"/>
      <c r="D4" s="53"/>
      <c r="E4" s="53"/>
      <c r="F4" s="53"/>
      <c r="G4" s="53"/>
      <c r="H4" s="53"/>
      <c r="I4" s="67">
        <f>I5</f>
        <v>0</v>
      </c>
      <c r="J4" s="53"/>
      <c r="K4" s="80"/>
      <c r="L4" s="53"/>
      <c r="M4" s="53"/>
      <c r="N4" s="53"/>
    </row>
    <row r="5" spans="1:14" s="3" customFormat="1" ht="26.5" outlineLevel="1">
      <c r="A5" s="52"/>
      <c r="B5" s="54" t="s">
        <v>17</v>
      </c>
      <c r="C5" s="52"/>
      <c r="D5" s="52"/>
      <c r="E5" s="52"/>
      <c r="F5" s="52"/>
      <c r="G5" s="52"/>
      <c r="H5" s="52"/>
      <c r="I5" s="139">
        <v>0</v>
      </c>
      <c r="J5" s="75" t="s">
        <v>18</v>
      </c>
      <c r="K5" s="79"/>
      <c r="L5" s="84" t="s">
        <v>19</v>
      </c>
      <c r="M5" s="52"/>
      <c r="N5" s="52"/>
    </row>
    <row r="6" spans="1:14" s="3" customFormat="1">
      <c r="A6" s="52"/>
      <c r="B6" s="138" t="s">
        <v>21</v>
      </c>
      <c r="C6" s="53"/>
      <c r="D6" s="53"/>
      <c r="E6" s="53"/>
      <c r="F6" s="53"/>
      <c r="G6" s="53"/>
      <c r="H6" s="53"/>
      <c r="I6" s="67">
        <f>SUM(I7:I11)</f>
        <v>0</v>
      </c>
      <c r="J6" s="53"/>
      <c r="K6" s="80"/>
      <c r="L6" s="53"/>
      <c r="M6" s="53"/>
      <c r="N6" s="53"/>
    </row>
    <row r="7" spans="1:14" s="3" customFormat="1" outlineLevel="1">
      <c r="A7" s="52"/>
      <c r="B7" s="54" t="s">
        <v>23</v>
      </c>
      <c r="C7" s="71"/>
      <c r="D7" s="74"/>
      <c r="E7" s="72"/>
      <c r="F7" s="75"/>
      <c r="G7" s="75"/>
      <c r="H7" s="75"/>
      <c r="I7" s="139">
        <v>0</v>
      </c>
      <c r="J7" s="75" t="s">
        <v>24</v>
      </c>
      <c r="K7" s="72"/>
      <c r="L7" s="72"/>
      <c r="M7" s="52"/>
      <c r="N7" s="52"/>
    </row>
    <row r="8" spans="1:14" s="3" customFormat="1" outlineLevel="1">
      <c r="A8" s="52"/>
      <c r="B8" s="57" t="s">
        <v>26</v>
      </c>
      <c r="C8" s="71" t="s">
        <v>218</v>
      </c>
      <c r="D8" s="74" t="s">
        <v>125</v>
      </c>
      <c r="E8" s="72"/>
      <c r="F8" s="75"/>
      <c r="G8" s="75"/>
      <c r="H8" s="75"/>
      <c r="I8" s="139">
        <v>0</v>
      </c>
      <c r="J8" s="75" t="s">
        <v>18</v>
      </c>
      <c r="K8" s="72"/>
      <c r="L8" s="72"/>
      <c r="M8" s="52"/>
      <c r="N8" s="52"/>
    </row>
    <row r="9" spans="1:14" s="3" customFormat="1" outlineLevel="1">
      <c r="A9" s="52"/>
      <c r="B9" s="54" t="s">
        <v>28</v>
      </c>
      <c r="C9" s="71" t="s">
        <v>218</v>
      </c>
      <c r="D9" s="74" t="s">
        <v>125</v>
      </c>
      <c r="E9" s="72"/>
      <c r="F9" s="75"/>
      <c r="G9" s="75"/>
      <c r="H9" s="75"/>
      <c r="I9" s="139">
        <v>0</v>
      </c>
      <c r="J9" s="75" t="s">
        <v>24</v>
      </c>
      <c r="K9" s="72"/>
      <c r="L9" s="72"/>
      <c r="M9" s="52"/>
      <c r="N9" s="52"/>
    </row>
    <row r="10" spans="1:14" s="3" customFormat="1" outlineLevel="1">
      <c r="A10" s="52"/>
      <c r="B10" s="57" t="s">
        <v>26</v>
      </c>
      <c r="C10" s="71"/>
      <c r="D10" s="74"/>
      <c r="E10" s="72"/>
      <c r="F10" s="75"/>
      <c r="G10" s="75"/>
      <c r="H10" s="75"/>
      <c r="I10" s="139">
        <v>0</v>
      </c>
      <c r="J10" s="75" t="s">
        <v>18</v>
      </c>
      <c r="K10" s="72"/>
      <c r="L10" s="72"/>
      <c r="M10" s="52"/>
      <c r="N10" s="52"/>
    </row>
    <row r="11" spans="1:14" s="3" customFormat="1" outlineLevel="1">
      <c r="A11" s="52"/>
      <c r="B11" s="54" t="s">
        <v>31</v>
      </c>
      <c r="C11" s="71" t="s">
        <v>219</v>
      </c>
      <c r="D11" s="74" t="s">
        <v>125</v>
      </c>
      <c r="E11" s="72"/>
      <c r="F11" s="75"/>
      <c r="G11" s="75"/>
      <c r="H11" s="75"/>
      <c r="I11" s="140" t="s">
        <v>32</v>
      </c>
      <c r="J11" s="75"/>
      <c r="L11" s="72"/>
      <c r="M11" s="52"/>
      <c r="N11" s="52"/>
    </row>
    <row r="12" spans="1:14" s="3" customFormat="1">
      <c r="A12" s="52"/>
      <c r="B12" s="138" t="s">
        <v>35</v>
      </c>
      <c r="C12" s="53"/>
      <c r="D12" s="53"/>
      <c r="E12" s="53"/>
      <c r="F12" s="53"/>
      <c r="G12" s="53"/>
      <c r="H12" s="53"/>
      <c r="I12" s="67">
        <f>SUM(I13:I16)</f>
        <v>0</v>
      </c>
      <c r="J12" s="53"/>
      <c r="K12" s="80"/>
      <c r="L12" s="53"/>
      <c r="M12" s="53"/>
      <c r="N12" s="53"/>
    </row>
    <row r="13" spans="1:14" s="3" customFormat="1" ht="51" outlineLevel="1">
      <c r="A13" s="52"/>
      <c r="B13" s="69" t="s">
        <v>37</v>
      </c>
      <c r="C13" s="71" t="s">
        <v>903</v>
      </c>
      <c r="D13" s="71"/>
      <c r="E13" s="71" t="s">
        <v>993</v>
      </c>
      <c r="F13" s="71"/>
      <c r="G13" s="75"/>
      <c r="H13" s="71"/>
      <c r="I13" s="139">
        <v>0</v>
      </c>
      <c r="J13" s="75" t="s">
        <v>24</v>
      </c>
      <c r="K13" s="79"/>
      <c r="L13" s="84" t="s">
        <v>38</v>
      </c>
      <c r="M13" s="52"/>
      <c r="N13" s="52"/>
    </row>
    <row r="14" spans="1:14" s="3" customFormat="1" outlineLevel="1">
      <c r="A14" s="52"/>
      <c r="B14" s="70" t="s">
        <v>18</v>
      </c>
      <c r="C14" s="71"/>
      <c r="D14" s="71"/>
      <c r="E14" s="71"/>
      <c r="F14" s="71"/>
      <c r="G14" s="75"/>
      <c r="H14" s="71"/>
      <c r="I14" s="139">
        <v>0</v>
      </c>
      <c r="J14" s="75" t="s">
        <v>18</v>
      </c>
      <c r="K14" s="79"/>
      <c r="L14" s="52"/>
      <c r="M14" s="52"/>
      <c r="N14" s="52"/>
    </row>
    <row r="15" spans="1:14" s="3" customFormat="1" outlineLevel="1">
      <c r="A15" s="52"/>
      <c r="B15" s="69" t="s">
        <v>41</v>
      </c>
      <c r="C15" s="71"/>
      <c r="D15" s="71"/>
      <c r="E15" s="52"/>
      <c r="F15" s="52"/>
      <c r="G15" s="75"/>
      <c r="H15" s="52"/>
      <c r="I15" s="139">
        <v>0</v>
      </c>
      <c r="J15" s="75" t="s">
        <v>24</v>
      </c>
      <c r="K15" s="79"/>
      <c r="L15" s="52"/>
      <c r="M15" s="52"/>
      <c r="N15" s="52"/>
    </row>
    <row r="16" spans="1:14" s="3" customFormat="1" outlineLevel="1">
      <c r="A16" s="52"/>
      <c r="B16" s="70" t="s">
        <v>18</v>
      </c>
      <c r="C16" s="71"/>
      <c r="D16" s="71"/>
      <c r="E16" s="52"/>
      <c r="F16" s="52"/>
      <c r="G16" s="75"/>
      <c r="H16" s="52"/>
      <c r="I16" s="139">
        <v>0</v>
      </c>
      <c r="J16" s="75" t="s">
        <v>18</v>
      </c>
      <c r="K16" s="79"/>
      <c r="L16" s="52"/>
      <c r="M16" s="52"/>
      <c r="N16" s="52"/>
    </row>
    <row r="17" spans="1:14" s="3" customFormat="1">
      <c r="A17" s="52"/>
      <c r="B17" s="138" t="s">
        <v>44</v>
      </c>
      <c r="C17" s="141"/>
      <c r="D17" s="141"/>
      <c r="E17" s="53"/>
      <c r="F17" s="53"/>
      <c r="G17" s="142"/>
      <c r="H17" s="53"/>
      <c r="I17" s="67">
        <f>SUM(I18:I19)</f>
        <v>0</v>
      </c>
      <c r="J17" s="53"/>
      <c r="K17" s="80"/>
      <c r="L17" s="53"/>
      <c r="M17" s="53"/>
      <c r="N17" s="53"/>
    </row>
    <row r="18" spans="1:14" s="3" customFormat="1" outlineLevel="1">
      <c r="A18" s="52"/>
      <c r="B18" s="69" t="s">
        <v>45</v>
      </c>
      <c r="C18" s="71"/>
      <c r="D18" s="71"/>
      <c r="E18" s="52"/>
      <c r="F18" s="52"/>
      <c r="G18" s="75"/>
      <c r="H18" s="52"/>
      <c r="I18" s="139">
        <v>0</v>
      </c>
      <c r="J18" s="75" t="s">
        <v>24</v>
      </c>
      <c r="K18" s="79"/>
      <c r="L18" s="52"/>
      <c r="M18" s="52"/>
      <c r="N18" s="52"/>
    </row>
    <row r="19" spans="1:14" s="3" customFormat="1" outlineLevel="1">
      <c r="A19" s="52"/>
      <c r="B19" s="70" t="s">
        <v>18</v>
      </c>
      <c r="C19" s="71"/>
      <c r="D19" s="71"/>
      <c r="E19" s="52"/>
      <c r="F19" s="52"/>
      <c r="G19" s="75"/>
      <c r="H19" s="52"/>
      <c r="I19" s="139">
        <v>0</v>
      </c>
      <c r="J19" s="75" t="s">
        <v>18</v>
      </c>
      <c r="K19" s="79"/>
      <c r="L19" s="52"/>
      <c r="M19" s="52"/>
      <c r="N19" s="52"/>
    </row>
    <row r="20" spans="1:14" s="3" customFormat="1">
      <c r="A20" s="52"/>
      <c r="B20" s="138" t="s">
        <v>46</v>
      </c>
      <c r="C20" s="141"/>
      <c r="D20" s="160"/>
      <c r="E20" s="143"/>
      <c r="F20" s="142"/>
      <c r="G20" s="142"/>
      <c r="H20" s="142"/>
      <c r="I20" s="67">
        <f>SUM(I21:I28)</f>
        <v>0</v>
      </c>
      <c r="J20" s="142"/>
      <c r="K20" s="143"/>
      <c r="L20" s="143"/>
      <c r="M20" s="53"/>
      <c r="N20" s="53"/>
    </row>
    <row r="21" spans="1:14" s="3" customFormat="1" ht="113.5" outlineLevel="1">
      <c r="A21" s="52"/>
      <c r="B21" s="54" t="s">
        <v>47</v>
      </c>
      <c r="C21" s="3" t="s">
        <v>994</v>
      </c>
      <c r="D21" s="74" t="s">
        <v>221</v>
      </c>
      <c r="E21" s="72" t="s">
        <v>906</v>
      </c>
      <c r="F21" s="144">
        <v>1560</v>
      </c>
      <c r="G21" s="75" t="s">
        <v>223</v>
      </c>
      <c r="H21" s="144">
        <v>1</v>
      </c>
      <c r="I21" s="139">
        <v>0</v>
      </c>
      <c r="J21" s="75" t="s">
        <v>24</v>
      </c>
      <c r="K21" s="72" t="s">
        <v>907</v>
      </c>
      <c r="L21" s="72" t="s">
        <v>995</v>
      </c>
      <c r="M21" s="52"/>
      <c r="N21" s="100" t="s">
        <v>909</v>
      </c>
    </row>
    <row r="22" spans="1:14" s="3" customFormat="1" outlineLevel="1">
      <c r="A22" s="52"/>
      <c r="B22" s="57" t="s">
        <v>50</v>
      </c>
      <c r="C22" s="71" t="s">
        <v>218</v>
      </c>
      <c r="D22" s="74" t="s">
        <v>221</v>
      </c>
      <c r="E22" s="72"/>
      <c r="F22" s="75"/>
      <c r="G22" s="75"/>
      <c r="H22" s="75"/>
      <c r="I22" s="139">
        <v>0</v>
      </c>
      <c r="J22" s="75" t="s">
        <v>18</v>
      </c>
      <c r="K22" s="72"/>
      <c r="L22" s="72"/>
      <c r="M22" s="52"/>
      <c r="N22" s="52"/>
    </row>
    <row r="23" spans="1:14" s="3" customFormat="1" ht="34.5" customHeight="1" outlineLevel="1">
      <c r="A23" s="52"/>
      <c r="B23" s="54" t="s">
        <v>51</v>
      </c>
      <c r="C23" s="3" t="s">
        <v>219</v>
      </c>
      <c r="D23" s="74" t="s">
        <v>228</v>
      </c>
      <c r="E23" s="72"/>
      <c r="F23" s="75"/>
      <c r="I23" s="139">
        <v>0</v>
      </c>
      <c r="J23" s="75" t="s">
        <v>24</v>
      </c>
      <c r="K23" s="72"/>
      <c r="L23" s="72"/>
      <c r="M23" s="52"/>
      <c r="N23" s="100" t="s">
        <v>909</v>
      </c>
    </row>
    <row r="24" spans="1:14" s="3" customFormat="1" outlineLevel="1">
      <c r="A24" s="52"/>
      <c r="B24" s="57" t="s">
        <v>50</v>
      </c>
      <c r="C24" s="71" t="s">
        <v>227</v>
      </c>
      <c r="D24" s="74" t="s">
        <v>228</v>
      </c>
      <c r="F24" s="144">
        <v>0</v>
      </c>
      <c r="G24" s="144" t="s">
        <v>223</v>
      </c>
      <c r="H24" s="144">
        <v>0</v>
      </c>
      <c r="I24" s="139">
        <v>0</v>
      </c>
      <c r="J24" s="75" t="s">
        <v>18</v>
      </c>
      <c r="L24" s="72"/>
      <c r="M24" s="83"/>
      <c r="N24" s="52"/>
    </row>
    <row r="25" spans="1:14" s="3" customFormat="1" ht="26" outlineLevel="1">
      <c r="A25" s="52"/>
      <c r="B25" s="54" t="s">
        <v>54</v>
      </c>
      <c r="C25" s="71" t="s">
        <v>219</v>
      </c>
      <c r="D25" s="74" t="s">
        <v>125</v>
      </c>
      <c r="E25" s="72" t="s">
        <v>911</v>
      </c>
      <c r="F25" s="144"/>
      <c r="G25" s="75" t="s">
        <v>223</v>
      </c>
      <c r="H25" s="144"/>
      <c r="I25" s="139">
        <v>0</v>
      </c>
      <c r="J25" s="75" t="s">
        <v>24</v>
      </c>
      <c r="K25" s="72"/>
      <c r="L25" s="72"/>
      <c r="M25" s="52"/>
      <c r="N25" s="100" t="s">
        <v>909</v>
      </c>
    </row>
    <row r="26" spans="1:14" s="3" customFormat="1" outlineLevel="1">
      <c r="A26" s="52"/>
      <c r="B26" s="57" t="s">
        <v>50</v>
      </c>
      <c r="G26" s="75"/>
      <c r="H26" s="75"/>
      <c r="I26" s="139">
        <v>0</v>
      </c>
      <c r="J26" s="75" t="s">
        <v>18</v>
      </c>
      <c r="K26" s="72"/>
      <c r="L26" s="72"/>
      <c r="M26" s="52"/>
      <c r="N26" s="52"/>
    </row>
    <row r="27" spans="1:14" s="3" customFormat="1" outlineLevel="1">
      <c r="A27" s="52"/>
      <c r="B27" s="54" t="s">
        <v>55</v>
      </c>
      <c r="C27" s="71" t="s">
        <v>912</v>
      </c>
      <c r="D27" s="74" t="s">
        <v>125</v>
      </c>
      <c r="E27" s="94" t="s">
        <v>231</v>
      </c>
      <c r="F27" s="75"/>
      <c r="G27" s="75" t="s">
        <v>223</v>
      </c>
      <c r="H27" s="75">
        <v>1</v>
      </c>
      <c r="I27" s="139">
        <v>0</v>
      </c>
      <c r="J27" s="75" t="s">
        <v>24</v>
      </c>
      <c r="K27" s="72"/>
      <c r="L27" s="72"/>
      <c r="M27" s="52"/>
      <c r="N27" s="52"/>
    </row>
    <row r="28" spans="1:14" s="3" customFormat="1" outlineLevel="1">
      <c r="A28" s="52"/>
      <c r="B28" s="57" t="s">
        <v>50</v>
      </c>
      <c r="C28" s="71"/>
      <c r="D28" s="74"/>
      <c r="E28" s="72"/>
      <c r="F28" s="75"/>
      <c r="G28" s="75"/>
      <c r="H28" s="75"/>
      <c r="I28" s="139">
        <v>0</v>
      </c>
      <c r="J28" s="75" t="s">
        <v>18</v>
      </c>
      <c r="K28" s="72"/>
      <c r="L28" s="72"/>
      <c r="M28" s="52"/>
      <c r="N28" s="52"/>
    </row>
    <row r="29" spans="1:14">
      <c r="A29" s="145"/>
      <c r="B29" s="55" t="s">
        <v>56</v>
      </c>
      <c r="C29" s="141"/>
      <c r="D29" s="160"/>
      <c r="E29" s="143"/>
      <c r="F29" s="142"/>
      <c r="G29" s="142"/>
      <c r="H29" s="142"/>
      <c r="I29" s="67">
        <f>SUM(I30:I46)</f>
        <v>0</v>
      </c>
      <c r="J29" s="142"/>
      <c r="K29" s="143"/>
      <c r="L29" s="143"/>
      <c r="M29" s="143"/>
      <c r="N29" s="143"/>
    </row>
    <row r="30" spans="1:14" outlineLevel="1">
      <c r="A30" s="146"/>
      <c r="B30" s="54" t="s">
        <v>57</v>
      </c>
      <c r="C30" s="71" t="s">
        <v>914</v>
      </c>
      <c r="D30" s="74" t="s">
        <v>221</v>
      </c>
      <c r="E30" s="94" t="s">
        <v>181</v>
      </c>
      <c r="F30" s="75">
        <v>30</v>
      </c>
      <c r="G30" s="74" t="s">
        <v>234</v>
      </c>
      <c r="H30" s="75">
        <v>4</v>
      </c>
      <c r="I30" s="139">
        <v>0</v>
      </c>
      <c r="J30" s="75" t="s">
        <v>24</v>
      </c>
      <c r="K30" s="72" t="s">
        <v>915</v>
      </c>
      <c r="L30" s="72"/>
      <c r="M30" s="72"/>
      <c r="N30" s="100" t="s">
        <v>49</v>
      </c>
    </row>
    <row r="31" spans="1:14" outlineLevel="1">
      <c r="B31" s="57" t="s">
        <v>59</v>
      </c>
      <c r="C31" s="71" t="s">
        <v>916</v>
      </c>
      <c r="D31" s="74" t="s">
        <v>228</v>
      </c>
      <c r="E31" s="72" t="s">
        <v>218</v>
      </c>
      <c r="F31" s="75">
        <v>0</v>
      </c>
      <c r="G31" s="74" t="s">
        <v>239</v>
      </c>
      <c r="H31" s="75"/>
      <c r="I31" s="139">
        <v>0</v>
      </c>
      <c r="J31" s="75" t="s">
        <v>24</v>
      </c>
      <c r="K31" s="72"/>
      <c r="L31" s="72"/>
      <c r="M31" s="72"/>
      <c r="N31" s="72"/>
    </row>
    <row r="32" spans="1:14" outlineLevel="1">
      <c r="A32" s="56"/>
      <c r="B32" s="57" t="s">
        <v>61</v>
      </c>
      <c r="C32" s="71" t="s">
        <v>218</v>
      </c>
      <c r="D32" s="74" t="s">
        <v>228</v>
      </c>
      <c r="E32" s="72"/>
      <c r="F32" s="75" t="s">
        <v>218</v>
      </c>
      <c r="G32" s="74" t="s">
        <v>242</v>
      </c>
      <c r="H32" s="75"/>
      <c r="I32" s="139">
        <v>0</v>
      </c>
      <c r="J32" s="75" t="s">
        <v>18</v>
      </c>
      <c r="K32" s="72"/>
      <c r="L32" s="72"/>
      <c r="M32" s="72"/>
      <c r="N32" s="72"/>
    </row>
    <row r="33" spans="1:14" outlineLevel="1">
      <c r="A33" s="56"/>
      <c r="B33" s="57" t="s">
        <v>63</v>
      </c>
      <c r="C33" s="71" t="s">
        <v>218</v>
      </c>
      <c r="D33" s="74" t="s">
        <v>228</v>
      </c>
      <c r="E33" s="72"/>
      <c r="F33" s="75" t="s">
        <v>218</v>
      </c>
      <c r="G33" s="74" t="s">
        <v>242</v>
      </c>
      <c r="H33" s="75"/>
      <c r="I33" s="139">
        <v>0</v>
      </c>
      <c r="J33" s="75" t="s">
        <v>18</v>
      </c>
      <c r="K33" s="72"/>
      <c r="L33" s="72"/>
      <c r="M33" s="72"/>
      <c r="N33" s="72"/>
    </row>
    <row r="34" spans="1:14" outlineLevel="1">
      <c r="A34" s="56"/>
      <c r="B34" s="57" t="s">
        <v>64</v>
      </c>
      <c r="C34" s="71"/>
      <c r="D34" s="74" t="s">
        <v>221</v>
      </c>
      <c r="E34" s="72" t="s">
        <v>244</v>
      </c>
      <c r="F34" s="75" t="s">
        <v>218</v>
      </c>
      <c r="G34" s="74" t="s">
        <v>242</v>
      </c>
      <c r="H34" s="75"/>
      <c r="I34" s="139"/>
      <c r="J34" s="75" t="s">
        <v>18</v>
      </c>
      <c r="K34" s="72"/>
      <c r="L34" s="72"/>
      <c r="M34" s="72"/>
      <c r="N34" s="72"/>
    </row>
    <row r="35" spans="1:14" outlineLevel="1">
      <c r="A35" s="56"/>
      <c r="B35" s="54" t="s">
        <v>65</v>
      </c>
      <c r="C35" s="71" t="s">
        <v>218</v>
      </c>
      <c r="D35" s="74" t="s">
        <v>228</v>
      </c>
      <c r="E35" s="71" t="s">
        <v>218</v>
      </c>
      <c r="F35" s="71" t="s">
        <v>218</v>
      </c>
      <c r="G35" s="74" t="s">
        <v>239</v>
      </c>
      <c r="H35" s="71" t="s">
        <v>218</v>
      </c>
      <c r="I35" s="139">
        <v>0</v>
      </c>
      <c r="J35" s="75" t="s">
        <v>24</v>
      </c>
      <c r="K35" s="72"/>
      <c r="L35" s="72"/>
      <c r="M35" s="72"/>
      <c r="N35" s="72"/>
    </row>
    <row r="36" spans="1:14" outlineLevel="1">
      <c r="A36" s="56"/>
      <c r="B36" s="57" t="s">
        <v>66</v>
      </c>
      <c r="C36" s="71" t="s">
        <v>218</v>
      </c>
      <c r="D36" s="74" t="s">
        <v>228</v>
      </c>
      <c r="E36" s="71" t="s">
        <v>218</v>
      </c>
      <c r="F36" s="71" t="s">
        <v>218</v>
      </c>
      <c r="G36" s="74"/>
      <c r="H36" s="71" t="s">
        <v>218</v>
      </c>
      <c r="I36" s="139">
        <v>0</v>
      </c>
      <c r="J36" s="75" t="s">
        <v>18</v>
      </c>
      <c r="K36" s="72"/>
      <c r="L36" s="72"/>
      <c r="M36" s="72"/>
      <c r="N36" s="72"/>
    </row>
    <row r="37" spans="1:14" outlineLevel="1">
      <c r="A37" s="56"/>
      <c r="B37" s="57" t="s">
        <v>63</v>
      </c>
      <c r="C37" s="71" t="s">
        <v>218</v>
      </c>
      <c r="D37" s="74" t="s">
        <v>228</v>
      </c>
      <c r="E37" s="71" t="s">
        <v>218</v>
      </c>
      <c r="F37" s="71" t="s">
        <v>218</v>
      </c>
      <c r="G37" s="74"/>
      <c r="H37" s="71" t="s">
        <v>218</v>
      </c>
      <c r="I37" s="139">
        <v>0</v>
      </c>
      <c r="J37" s="75" t="s">
        <v>18</v>
      </c>
      <c r="K37" s="72"/>
      <c r="L37" s="72"/>
      <c r="M37" s="72"/>
      <c r="N37" s="72"/>
    </row>
    <row r="38" spans="1:14" ht="26" outlineLevel="1">
      <c r="A38" s="56"/>
      <c r="B38" s="54" t="s">
        <v>67</v>
      </c>
      <c r="C38" s="71" t="s">
        <v>917</v>
      </c>
      <c r="D38" s="74" t="s">
        <v>221</v>
      </c>
      <c r="E38" s="93" t="s">
        <v>189</v>
      </c>
      <c r="F38" s="75"/>
      <c r="G38" s="74" t="s">
        <v>242</v>
      </c>
      <c r="H38" s="75">
        <v>1</v>
      </c>
      <c r="I38" s="139">
        <v>0</v>
      </c>
      <c r="J38" s="75" t="s">
        <v>24</v>
      </c>
      <c r="K38" s="72" t="s">
        <v>918</v>
      </c>
      <c r="L38" s="72" t="s">
        <v>996</v>
      </c>
      <c r="M38" s="72"/>
      <c r="N38" s="72" t="s">
        <v>69</v>
      </c>
    </row>
    <row r="39" spans="1:14" ht="15" customHeight="1" outlineLevel="1">
      <c r="A39" s="56"/>
      <c r="B39" s="57" t="s">
        <v>66</v>
      </c>
      <c r="C39" s="71" t="s">
        <v>218</v>
      </c>
      <c r="D39" s="74" t="s">
        <v>228</v>
      </c>
      <c r="E39" s="71" t="s">
        <v>218</v>
      </c>
      <c r="F39" s="75"/>
      <c r="G39" s="74"/>
      <c r="H39" s="75"/>
      <c r="I39" s="139">
        <v>0</v>
      </c>
      <c r="J39" s="75" t="s">
        <v>18</v>
      </c>
      <c r="K39" s="72"/>
      <c r="L39" s="72"/>
      <c r="M39" s="72"/>
      <c r="N39" s="72"/>
    </row>
    <row r="40" spans="1:14" outlineLevel="1">
      <c r="A40" s="56"/>
      <c r="B40" s="57" t="s">
        <v>63</v>
      </c>
      <c r="C40" s="71" t="s">
        <v>218</v>
      </c>
      <c r="D40" s="74" t="s">
        <v>228</v>
      </c>
      <c r="E40" s="71" t="s">
        <v>218</v>
      </c>
      <c r="F40" s="75"/>
      <c r="G40" s="74"/>
      <c r="H40" s="75"/>
      <c r="I40" s="139">
        <v>0</v>
      </c>
      <c r="J40" s="75" t="s">
        <v>18</v>
      </c>
      <c r="K40" s="72"/>
      <c r="L40" s="72"/>
      <c r="M40" s="72"/>
      <c r="N40" s="72"/>
    </row>
    <row r="41" spans="1:14" ht="38.5" outlineLevel="1">
      <c r="A41" s="56"/>
      <c r="B41" s="54" t="s">
        <v>70</v>
      </c>
      <c r="C41" s="71" t="s">
        <v>919</v>
      </c>
      <c r="D41" s="74" t="s">
        <v>221</v>
      </c>
      <c r="E41" s="93" t="s">
        <v>189</v>
      </c>
      <c r="F41" s="75"/>
      <c r="G41" s="74" t="s">
        <v>242</v>
      </c>
      <c r="H41" s="75">
        <v>1</v>
      </c>
      <c r="I41" s="139">
        <v>0</v>
      </c>
      <c r="J41" s="75" t="s">
        <v>24</v>
      </c>
      <c r="K41" s="72" t="s">
        <v>920</v>
      </c>
      <c r="L41" s="72" t="s">
        <v>996</v>
      </c>
      <c r="M41" s="71"/>
      <c r="N41" s="72" t="s">
        <v>69</v>
      </c>
    </row>
    <row r="42" spans="1:14" outlineLevel="1">
      <c r="A42" s="56"/>
      <c r="B42" s="57" t="s">
        <v>73</v>
      </c>
      <c r="C42" s="71" t="s">
        <v>218</v>
      </c>
      <c r="D42" s="74" t="s">
        <v>228</v>
      </c>
      <c r="E42" s="72" t="s">
        <v>218</v>
      </c>
      <c r="F42" s="75"/>
      <c r="G42" s="74"/>
      <c r="H42" s="75"/>
      <c r="I42" s="139">
        <v>0</v>
      </c>
      <c r="J42" s="75" t="s">
        <v>18</v>
      </c>
      <c r="K42" s="72"/>
      <c r="L42" s="72"/>
      <c r="M42" s="72"/>
      <c r="N42" s="72"/>
    </row>
    <row r="43" spans="1:14" outlineLevel="1">
      <c r="A43" s="56"/>
      <c r="B43" s="57" t="s">
        <v>63</v>
      </c>
      <c r="C43" s="71" t="s">
        <v>218</v>
      </c>
      <c r="D43" s="74" t="s">
        <v>228</v>
      </c>
      <c r="E43" s="72" t="s">
        <v>218</v>
      </c>
      <c r="F43" s="75"/>
      <c r="G43" s="74"/>
      <c r="H43" s="75"/>
      <c r="I43" s="139">
        <v>0</v>
      </c>
      <c r="J43" s="75" t="s">
        <v>18</v>
      </c>
      <c r="K43" s="72"/>
      <c r="L43" s="72"/>
      <c r="M43" s="72"/>
      <c r="N43" s="72"/>
    </row>
    <row r="44" spans="1:14" ht="38.5" outlineLevel="1">
      <c r="A44" s="56"/>
      <c r="B44" s="54" t="s">
        <v>74</v>
      </c>
      <c r="C44" s="71" t="s">
        <v>997</v>
      </c>
      <c r="D44" s="74" t="s">
        <v>221</v>
      </c>
      <c r="E44" s="72" t="s">
        <v>197</v>
      </c>
      <c r="F44" s="75">
        <v>28</v>
      </c>
      <c r="G44" s="74" t="s">
        <v>234</v>
      </c>
      <c r="H44" s="75">
        <v>4</v>
      </c>
      <c r="I44" s="139">
        <v>0</v>
      </c>
      <c r="J44" s="75" t="s">
        <v>24</v>
      </c>
      <c r="K44" s="72" t="s">
        <v>998</v>
      </c>
      <c r="L44" s="72">
        <v>18</v>
      </c>
      <c r="M44" s="72" t="s">
        <v>311</v>
      </c>
      <c r="N44" s="72" t="s">
        <v>69</v>
      </c>
    </row>
    <row r="45" spans="1:14" ht="15" customHeight="1" outlineLevel="1">
      <c r="A45" s="56"/>
      <c r="B45" s="147" t="s">
        <v>76</v>
      </c>
      <c r="C45" s="71"/>
      <c r="D45" s="74" t="s">
        <v>228</v>
      </c>
      <c r="E45" s="72" t="s">
        <v>218</v>
      </c>
      <c r="F45" s="75"/>
      <c r="G45" s="74"/>
      <c r="H45" s="75"/>
      <c r="I45" s="139">
        <v>0</v>
      </c>
      <c r="J45" s="75" t="s">
        <v>18</v>
      </c>
      <c r="K45" s="72"/>
      <c r="L45" s="72"/>
      <c r="M45" s="72"/>
      <c r="N45" s="72"/>
    </row>
    <row r="46" spans="1:14" outlineLevel="1">
      <c r="A46" s="56"/>
      <c r="B46" s="57" t="s">
        <v>63</v>
      </c>
      <c r="C46" s="71"/>
      <c r="D46" s="74" t="s">
        <v>221</v>
      </c>
      <c r="E46" s="72" t="s">
        <v>253</v>
      </c>
      <c r="F46" s="75"/>
      <c r="G46" s="74"/>
      <c r="H46" s="75"/>
      <c r="I46" s="139">
        <v>0</v>
      </c>
      <c r="J46" s="75" t="s">
        <v>18</v>
      </c>
      <c r="K46" s="72"/>
      <c r="L46" s="72"/>
      <c r="M46" s="72"/>
      <c r="N46" s="72"/>
    </row>
    <row r="47" spans="1:14">
      <c r="A47" s="56"/>
      <c r="B47" s="55" t="s">
        <v>77</v>
      </c>
      <c r="C47" s="141"/>
      <c r="D47" s="160"/>
      <c r="E47" s="143"/>
      <c r="F47" s="142"/>
      <c r="G47" s="142"/>
      <c r="H47" s="142"/>
      <c r="I47" s="67">
        <f>SUM(I48:I68)</f>
        <v>0</v>
      </c>
      <c r="J47" s="142"/>
      <c r="K47" s="143"/>
      <c r="L47" s="143"/>
      <c r="M47" s="143"/>
      <c r="N47" s="143"/>
    </row>
    <row r="48" spans="1:14" ht="60.75" customHeight="1" outlineLevel="1">
      <c r="A48" s="56"/>
      <c r="B48" s="54" t="s">
        <v>78</v>
      </c>
      <c r="C48" s="71" t="s">
        <v>923</v>
      </c>
      <c r="D48" s="74" t="s">
        <v>221</v>
      </c>
      <c r="E48" s="72" t="s">
        <v>203</v>
      </c>
      <c r="F48" s="75"/>
      <c r="G48" s="75" t="s">
        <v>242</v>
      </c>
      <c r="H48" s="75">
        <v>1</v>
      </c>
      <c r="I48" s="139">
        <v>0</v>
      </c>
      <c r="J48" s="75" t="s">
        <v>24</v>
      </c>
      <c r="K48" s="148" t="s">
        <v>924</v>
      </c>
      <c r="L48" s="76" t="s">
        <v>925</v>
      </c>
      <c r="M48" s="72"/>
      <c r="N48" s="72" t="s">
        <v>926</v>
      </c>
    </row>
    <row r="49" spans="1:14" ht="26" outlineLevel="1">
      <c r="A49" s="56"/>
      <c r="B49" s="57" t="s">
        <v>59</v>
      </c>
      <c r="C49" s="71" t="s">
        <v>227</v>
      </c>
      <c r="D49" s="74" t="s">
        <v>221</v>
      </c>
      <c r="E49" s="72" t="s">
        <v>999</v>
      </c>
      <c r="F49" s="97">
        <v>70</v>
      </c>
      <c r="G49" s="75" t="s">
        <v>239</v>
      </c>
      <c r="H49" s="75">
        <v>1</v>
      </c>
      <c r="I49" s="139">
        <v>0</v>
      </c>
      <c r="J49" s="75" t="s">
        <v>24</v>
      </c>
      <c r="K49" s="148" t="s">
        <v>1000</v>
      </c>
      <c r="L49" s="76"/>
      <c r="M49" s="72"/>
      <c r="N49" s="72"/>
    </row>
    <row r="50" spans="1:14" outlineLevel="1">
      <c r="A50" s="56"/>
      <c r="B50" s="57" t="s">
        <v>61</v>
      </c>
      <c r="C50" s="71" t="s">
        <v>260</v>
      </c>
      <c r="D50" s="74" t="s">
        <v>221</v>
      </c>
      <c r="E50" s="72"/>
      <c r="F50" s="75"/>
      <c r="G50" s="75"/>
      <c r="H50" s="75"/>
      <c r="I50" s="139">
        <v>0</v>
      </c>
      <c r="J50" s="75" t="s">
        <v>18</v>
      </c>
      <c r="K50" s="82"/>
      <c r="L50" s="148" t="s">
        <v>261</v>
      </c>
      <c r="M50" s="72"/>
      <c r="N50" s="72"/>
    </row>
    <row r="51" spans="1:14" outlineLevel="1">
      <c r="A51" s="56"/>
      <c r="B51" s="57" t="s">
        <v>63</v>
      </c>
      <c r="C51" s="71"/>
      <c r="D51" s="74" t="s">
        <v>221</v>
      </c>
      <c r="E51" s="72"/>
      <c r="F51" s="75"/>
      <c r="G51" s="75"/>
      <c r="H51" s="75"/>
      <c r="I51" s="139">
        <v>0</v>
      </c>
      <c r="J51" s="75" t="s">
        <v>18</v>
      </c>
      <c r="K51" s="148"/>
      <c r="L51" s="76"/>
      <c r="M51" s="72"/>
      <c r="N51" s="72"/>
    </row>
    <row r="52" spans="1:14" outlineLevel="1">
      <c r="A52" s="56"/>
      <c r="B52" s="57" t="s">
        <v>84</v>
      </c>
      <c r="C52" s="71"/>
      <c r="D52" s="74"/>
      <c r="E52" s="72"/>
      <c r="F52" s="75"/>
      <c r="G52" s="75"/>
      <c r="H52" s="75"/>
      <c r="I52" s="139">
        <v>0</v>
      </c>
      <c r="J52" s="75" t="s">
        <v>18</v>
      </c>
      <c r="K52" s="148"/>
      <c r="L52" s="76"/>
      <c r="M52" s="72"/>
      <c r="N52" s="72"/>
    </row>
    <row r="53" spans="1:14" outlineLevel="1">
      <c r="A53" s="56"/>
      <c r="B53" s="57" t="s">
        <v>64</v>
      </c>
      <c r="C53" s="71"/>
      <c r="D53" s="74"/>
      <c r="E53" s="72"/>
      <c r="F53" s="75"/>
      <c r="G53" s="75"/>
      <c r="H53" s="75"/>
      <c r="I53" s="139"/>
      <c r="J53" s="75" t="s">
        <v>18</v>
      </c>
      <c r="K53" s="148"/>
      <c r="L53" s="76"/>
      <c r="M53" s="72"/>
      <c r="N53" s="72"/>
    </row>
    <row r="54" spans="1:14" ht="57.75" customHeight="1" outlineLevel="1">
      <c r="A54" s="56"/>
      <c r="B54" s="54" t="s">
        <v>85</v>
      </c>
      <c r="C54" s="71"/>
      <c r="D54" s="74" t="s">
        <v>228</v>
      </c>
      <c r="E54" s="72"/>
      <c r="F54" s="75"/>
      <c r="G54" s="75" t="s">
        <v>242</v>
      </c>
      <c r="H54" s="75"/>
      <c r="I54" s="139">
        <v>0</v>
      </c>
      <c r="J54" s="75" t="s">
        <v>24</v>
      </c>
      <c r="K54" s="148"/>
      <c r="L54" s="76"/>
      <c r="M54" s="72"/>
      <c r="N54" s="72" t="s">
        <v>926</v>
      </c>
    </row>
    <row r="55" spans="1:14" outlineLevel="1">
      <c r="A55" s="56"/>
      <c r="B55" s="57" t="s">
        <v>59</v>
      </c>
      <c r="C55" s="71"/>
      <c r="D55" s="74" t="s">
        <v>228</v>
      </c>
      <c r="E55" s="72"/>
      <c r="F55" s="75">
        <v>0</v>
      </c>
      <c r="G55" s="75" t="s">
        <v>239</v>
      </c>
      <c r="I55" s="139">
        <v>0</v>
      </c>
      <c r="J55" s="75" t="s">
        <v>24</v>
      </c>
      <c r="K55" s="148"/>
      <c r="L55" s="76"/>
      <c r="M55" s="72"/>
      <c r="N55" s="72"/>
    </row>
    <row r="56" spans="1:14" outlineLevel="1">
      <c r="A56" s="56"/>
      <c r="B56" s="57" t="s">
        <v>61</v>
      </c>
      <c r="C56" s="71"/>
      <c r="D56" s="74" t="s">
        <v>228</v>
      </c>
      <c r="E56" s="72"/>
      <c r="F56" s="75"/>
      <c r="G56" s="75"/>
      <c r="H56" s="75"/>
      <c r="I56" s="139">
        <v>0</v>
      </c>
      <c r="J56" s="75" t="s">
        <v>18</v>
      </c>
      <c r="K56" s="58"/>
      <c r="L56" s="148" t="s">
        <v>62</v>
      </c>
      <c r="M56" s="72"/>
      <c r="N56" s="72"/>
    </row>
    <row r="57" spans="1:14" outlineLevel="1">
      <c r="A57" s="56"/>
      <c r="B57" s="57" t="s">
        <v>63</v>
      </c>
      <c r="C57" s="71"/>
      <c r="D57" s="74" t="s">
        <v>228</v>
      </c>
      <c r="E57" s="72"/>
      <c r="F57" s="75"/>
      <c r="G57" s="75"/>
      <c r="H57" s="75"/>
      <c r="I57" s="139">
        <v>0</v>
      </c>
      <c r="J57" s="75" t="s">
        <v>18</v>
      </c>
      <c r="K57" s="148"/>
      <c r="L57" s="76"/>
      <c r="M57" s="72"/>
      <c r="N57" s="72"/>
    </row>
    <row r="58" spans="1:14" outlineLevel="1">
      <c r="A58" s="56"/>
      <c r="B58" s="57" t="s">
        <v>84</v>
      </c>
      <c r="C58" s="71"/>
      <c r="D58" s="74"/>
      <c r="E58" s="72"/>
      <c r="F58" s="75"/>
      <c r="G58" s="75"/>
      <c r="H58" s="75"/>
      <c r="I58" s="139">
        <v>0</v>
      </c>
      <c r="J58" s="75" t="s">
        <v>18</v>
      </c>
      <c r="K58" s="148"/>
      <c r="L58" s="76"/>
      <c r="M58" s="72"/>
      <c r="N58" s="72"/>
    </row>
    <row r="59" spans="1:14" outlineLevel="1">
      <c r="A59" s="56"/>
      <c r="B59" s="57" t="s">
        <v>64</v>
      </c>
      <c r="C59" s="71"/>
      <c r="D59" s="74"/>
      <c r="E59" s="72"/>
      <c r="F59" s="75"/>
      <c r="G59" s="75"/>
      <c r="H59" s="75"/>
      <c r="I59" s="139"/>
      <c r="J59" s="75" t="s">
        <v>18</v>
      </c>
      <c r="K59" s="148"/>
      <c r="L59" s="76"/>
      <c r="M59" s="72"/>
      <c r="N59" s="72"/>
    </row>
    <row r="60" spans="1:14" outlineLevel="1">
      <c r="A60" s="56"/>
      <c r="B60" s="54" t="s">
        <v>89</v>
      </c>
      <c r="C60" s="71" t="s">
        <v>262</v>
      </c>
      <c r="D60" s="74" t="s">
        <v>221</v>
      </c>
      <c r="E60" s="72" t="s">
        <v>929</v>
      </c>
      <c r="F60" s="75" t="s">
        <v>242</v>
      </c>
      <c r="G60" s="75" t="s">
        <v>242</v>
      </c>
      <c r="H60" s="75">
        <v>4</v>
      </c>
      <c r="I60" s="139">
        <v>0</v>
      </c>
      <c r="J60" s="75" t="s">
        <v>24</v>
      </c>
      <c r="K60" s="72"/>
      <c r="L60" s="72"/>
      <c r="M60" s="72"/>
      <c r="N60" s="72"/>
    </row>
    <row r="61" spans="1:14" outlineLevel="1">
      <c r="A61" s="56"/>
      <c r="B61" s="57" t="s">
        <v>90</v>
      </c>
      <c r="C61" s="149"/>
      <c r="D61" s="74" t="s">
        <v>228</v>
      </c>
      <c r="E61" s="72"/>
      <c r="F61" s="75"/>
      <c r="G61" s="75"/>
      <c r="H61" s="75"/>
      <c r="I61" s="139">
        <v>0</v>
      </c>
      <c r="J61" s="75"/>
      <c r="K61" s="72"/>
      <c r="L61" s="72"/>
      <c r="M61" s="72"/>
      <c r="N61" s="72"/>
    </row>
    <row r="62" spans="1:14" outlineLevel="1">
      <c r="A62" s="56"/>
      <c r="B62" s="57" t="s">
        <v>91</v>
      </c>
      <c r="C62" s="71"/>
      <c r="D62" s="74" t="s">
        <v>228</v>
      </c>
      <c r="E62" s="72"/>
      <c r="F62" s="75"/>
      <c r="G62" s="75"/>
      <c r="H62" s="75"/>
      <c r="I62" s="139">
        <v>0</v>
      </c>
      <c r="J62" s="75" t="s">
        <v>18</v>
      </c>
      <c r="K62" s="72"/>
      <c r="L62" s="72"/>
      <c r="M62" s="72"/>
      <c r="N62" s="72"/>
    </row>
    <row r="63" spans="1:14" outlineLevel="1">
      <c r="A63" s="56"/>
      <c r="B63" s="54" t="s">
        <v>92</v>
      </c>
      <c r="C63" s="71" t="s">
        <v>930</v>
      </c>
      <c r="D63" s="74" t="s">
        <v>221</v>
      </c>
      <c r="E63" s="72" t="s">
        <v>931</v>
      </c>
      <c r="F63" s="75" t="s">
        <v>242</v>
      </c>
      <c r="G63" s="75" t="s">
        <v>242</v>
      </c>
      <c r="H63" s="75">
        <v>4</v>
      </c>
      <c r="I63" s="139">
        <v>0</v>
      </c>
      <c r="J63" s="75" t="s">
        <v>24</v>
      </c>
      <c r="K63" s="82" t="s">
        <v>932</v>
      </c>
      <c r="L63" s="146"/>
      <c r="M63" s="72"/>
      <c r="N63" s="72"/>
    </row>
    <row r="64" spans="1:14" outlineLevel="1">
      <c r="A64" s="56"/>
      <c r="B64" s="57" t="s">
        <v>91</v>
      </c>
      <c r="C64" s="71"/>
      <c r="D64" s="74"/>
      <c r="E64" s="72"/>
      <c r="F64" s="75"/>
      <c r="G64" s="75"/>
      <c r="H64" s="75"/>
      <c r="I64" s="139">
        <v>0</v>
      </c>
      <c r="J64" s="75" t="s">
        <v>18</v>
      </c>
      <c r="K64" s="146"/>
      <c r="L64" s="72"/>
      <c r="M64" s="72"/>
      <c r="N64" s="72"/>
    </row>
    <row r="65" spans="1:14" outlineLevel="1">
      <c r="A65" s="56"/>
      <c r="B65" s="54" t="s">
        <v>93</v>
      </c>
      <c r="C65" s="71" t="s">
        <v>933</v>
      </c>
      <c r="D65" s="74" t="s">
        <v>228</v>
      </c>
      <c r="E65" s="72"/>
      <c r="F65" s="75" t="s">
        <v>242</v>
      </c>
      <c r="G65" s="75" t="s">
        <v>242</v>
      </c>
      <c r="H65" s="75">
        <v>0</v>
      </c>
      <c r="I65" s="139">
        <v>0</v>
      </c>
      <c r="J65" s="75" t="s">
        <v>24</v>
      </c>
      <c r="K65" s="72"/>
      <c r="L65" s="72"/>
      <c r="M65" s="72"/>
      <c r="N65" s="72"/>
    </row>
    <row r="66" spans="1:14" outlineLevel="1">
      <c r="A66" s="56"/>
      <c r="B66" s="57" t="s">
        <v>91</v>
      </c>
      <c r="C66" s="71"/>
      <c r="D66" s="74"/>
      <c r="E66" s="72"/>
      <c r="F66" s="75"/>
      <c r="G66" s="75"/>
      <c r="H66" s="75"/>
      <c r="I66" s="139">
        <v>0</v>
      </c>
      <c r="J66" s="75" t="s">
        <v>18</v>
      </c>
      <c r="K66" s="72"/>
      <c r="L66" s="72"/>
      <c r="M66" s="72"/>
      <c r="N66" s="72"/>
    </row>
    <row r="67" spans="1:14" outlineLevel="1">
      <c r="A67" s="56"/>
      <c r="B67" s="54" t="s">
        <v>94</v>
      </c>
      <c r="C67" s="71">
        <v>1.28</v>
      </c>
      <c r="D67" s="74" t="s">
        <v>228</v>
      </c>
      <c r="E67" s="72"/>
      <c r="F67" s="75"/>
      <c r="G67" s="75" t="s">
        <v>242</v>
      </c>
      <c r="H67" s="75">
        <v>0</v>
      </c>
      <c r="I67" s="139">
        <v>0</v>
      </c>
      <c r="J67" s="75" t="s">
        <v>24</v>
      </c>
      <c r="K67" s="72"/>
      <c r="L67" s="72"/>
      <c r="M67" s="72"/>
      <c r="N67" s="72"/>
    </row>
    <row r="68" spans="1:14" outlineLevel="1">
      <c r="A68" s="56"/>
      <c r="B68" s="57" t="s">
        <v>91</v>
      </c>
      <c r="C68" s="71"/>
      <c r="D68" s="74"/>
      <c r="E68" s="72"/>
      <c r="F68" s="75"/>
      <c r="G68" s="75"/>
      <c r="H68" s="75"/>
      <c r="I68" s="139">
        <v>0</v>
      </c>
      <c r="J68" s="75" t="s">
        <v>18</v>
      </c>
      <c r="K68" s="72"/>
      <c r="L68" s="72"/>
      <c r="M68" s="72"/>
      <c r="N68" s="72"/>
    </row>
    <row r="69" spans="1:14">
      <c r="A69" s="56"/>
      <c r="B69" s="55" t="s">
        <v>95</v>
      </c>
      <c r="C69" s="141"/>
      <c r="D69" s="160"/>
      <c r="E69" s="143"/>
      <c r="F69" s="142"/>
      <c r="G69" s="142"/>
      <c r="H69" s="142"/>
      <c r="I69" s="67">
        <f>SUM(I70:I90)</f>
        <v>0</v>
      </c>
      <c r="J69" s="142"/>
      <c r="K69" s="143"/>
      <c r="L69" s="143"/>
      <c r="M69" s="143"/>
      <c r="N69" s="143"/>
    </row>
    <row r="70" spans="1:14" ht="65.25" customHeight="1" outlineLevel="1">
      <c r="A70" s="56"/>
      <c r="B70" s="54" t="s">
        <v>96</v>
      </c>
      <c r="C70" s="71" t="s">
        <v>267</v>
      </c>
      <c r="D70" s="74" t="s">
        <v>221</v>
      </c>
      <c r="E70" s="72" t="s">
        <v>377</v>
      </c>
      <c r="F70" s="75"/>
      <c r="G70" s="75" t="s">
        <v>242</v>
      </c>
      <c r="H70" s="75">
        <v>4</v>
      </c>
      <c r="I70" s="139">
        <v>0</v>
      </c>
      <c r="J70" s="75" t="s">
        <v>24</v>
      </c>
      <c r="K70" s="77" t="s">
        <v>1001</v>
      </c>
      <c r="L70" s="72"/>
      <c r="M70" s="72" t="s">
        <v>935</v>
      </c>
      <c r="N70" s="72" t="s">
        <v>936</v>
      </c>
    </row>
    <row r="71" spans="1:14" outlineLevel="1">
      <c r="A71" s="56"/>
      <c r="B71" s="57" t="s">
        <v>101</v>
      </c>
      <c r="C71" s="71"/>
      <c r="D71" s="74" t="s">
        <v>221</v>
      </c>
      <c r="E71" s="72"/>
      <c r="F71" s="75"/>
      <c r="G71" s="75"/>
      <c r="H71" s="75"/>
      <c r="I71" s="139">
        <v>0</v>
      </c>
      <c r="J71" s="75" t="s">
        <v>18</v>
      </c>
      <c r="K71" s="72"/>
      <c r="L71" s="72"/>
      <c r="M71" s="72"/>
      <c r="N71" s="72"/>
    </row>
    <row r="72" spans="1:14" outlineLevel="1">
      <c r="A72" s="56"/>
      <c r="B72" s="57" t="s">
        <v>102</v>
      </c>
      <c r="C72" s="71"/>
      <c r="D72" s="74" t="s">
        <v>221</v>
      </c>
      <c r="E72" s="72" t="s">
        <v>937</v>
      </c>
      <c r="F72" s="75" t="s">
        <v>242</v>
      </c>
      <c r="G72" s="75"/>
      <c r="H72" s="75"/>
      <c r="I72" s="139">
        <v>0</v>
      </c>
      <c r="J72" s="75" t="s">
        <v>18</v>
      </c>
      <c r="K72" s="72" t="s">
        <v>938</v>
      </c>
      <c r="L72" s="72"/>
      <c r="M72" s="72"/>
      <c r="N72" s="72"/>
    </row>
    <row r="73" spans="1:14" outlineLevel="1">
      <c r="A73" s="56"/>
      <c r="B73" s="57" t="s">
        <v>63</v>
      </c>
      <c r="C73" s="71"/>
      <c r="D73" s="74" t="s">
        <v>221</v>
      </c>
      <c r="E73" s="72" t="s">
        <v>272</v>
      </c>
      <c r="F73" s="75"/>
      <c r="G73" s="75"/>
      <c r="H73" s="75"/>
      <c r="I73" s="139">
        <v>0</v>
      </c>
      <c r="J73" s="75" t="s">
        <v>18</v>
      </c>
      <c r="K73" s="72"/>
      <c r="L73" s="72"/>
      <c r="M73" s="72"/>
      <c r="N73" s="72"/>
    </row>
    <row r="74" spans="1:14" outlineLevel="1">
      <c r="A74" s="56"/>
      <c r="B74" s="54" t="s">
        <v>103</v>
      </c>
      <c r="C74" s="71" t="s">
        <v>273</v>
      </c>
      <c r="D74" s="74" t="s">
        <v>228</v>
      </c>
      <c r="E74" s="72"/>
      <c r="F74" s="75"/>
      <c r="G74" s="75"/>
      <c r="H74" s="75">
        <v>0</v>
      </c>
      <c r="I74" s="139">
        <v>0</v>
      </c>
      <c r="J74" s="75" t="s">
        <v>24</v>
      </c>
      <c r="K74" s="146"/>
      <c r="L74" s="72"/>
      <c r="M74" s="72"/>
      <c r="N74" s="72"/>
    </row>
    <row r="75" spans="1:14" outlineLevel="1">
      <c r="A75" s="56"/>
      <c r="B75" s="57" t="s">
        <v>106</v>
      </c>
      <c r="C75" s="71"/>
      <c r="D75" s="74"/>
      <c r="E75" s="72"/>
      <c r="F75" s="75"/>
      <c r="G75" s="75"/>
      <c r="H75" s="75"/>
      <c r="I75" s="139">
        <v>0</v>
      </c>
      <c r="J75" s="75" t="s">
        <v>18</v>
      </c>
      <c r="K75" s="72"/>
      <c r="L75" s="72"/>
      <c r="M75" s="72"/>
      <c r="N75" s="72"/>
    </row>
    <row r="76" spans="1:14" outlineLevel="1">
      <c r="A76" s="56"/>
      <c r="B76" s="57" t="s">
        <v>102</v>
      </c>
      <c r="C76" s="71"/>
      <c r="D76" s="74"/>
      <c r="E76" s="72" t="s">
        <v>218</v>
      </c>
      <c r="F76" s="75"/>
      <c r="G76" s="75"/>
      <c r="H76" s="75"/>
      <c r="I76" s="139">
        <v>0</v>
      </c>
      <c r="J76" s="75" t="s">
        <v>18</v>
      </c>
      <c r="K76" s="72"/>
      <c r="L76" s="72"/>
      <c r="M76" s="72"/>
      <c r="N76" s="72"/>
    </row>
    <row r="77" spans="1:14" outlineLevel="1">
      <c r="A77" s="56"/>
      <c r="B77" s="57" t="s">
        <v>63</v>
      </c>
      <c r="C77" s="71"/>
      <c r="D77" s="74"/>
      <c r="E77" s="72" t="s">
        <v>218</v>
      </c>
      <c r="F77" s="75"/>
      <c r="G77" s="75"/>
      <c r="H77" s="75"/>
      <c r="I77" s="139">
        <v>0</v>
      </c>
      <c r="J77" s="75" t="s">
        <v>18</v>
      </c>
      <c r="K77" s="72"/>
      <c r="L77" s="72"/>
      <c r="M77" s="72"/>
      <c r="N77" s="72"/>
    </row>
    <row r="78" spans="1:14" outlineLevel="1">
      <c r="A78" s="56"/>
      <c r="B78" s="54" t="s">
        <v>107</v>
      </c>
      <c r="C78" s="71" t="s">
        <v>218</v>
      </c>
      <c r="D78" s="74" t="s">
        <v>221</v>
      </c>
      <c r="E78" s="72" t="s">
        <v>939</v>
      </c>
      <c r="F78" s="75"/>
      <c r="G78" s="75" t="s">
        <v>275</v>
      </c>
      <c r="H78" s="75" t="s">
        <v>125</v>
      </c>
      <c r="I78" s="139">
        <v>0</v>
      </c>
      <c r="J78" s="75" t="s">
        <v>24</v>
      </c>
      <c r="K78" s="72"/>
      <c r="L78" s="72"/>
      <c r="M78" s="72"/>
      <c r="N78" s="72" t="s">
        <v>49</v>
      </c>
    </row>
    <row r="79" spans="1:14" outlineLevel="1">
      <c r="A79" s="56"/>
      <c r="B79" s="57" t="s">
        <v>26</v>
      </c>
      <c r="C79" s="71"/>
      <c r="D79" s="74" t="s">
        <v>221</v>
      </c>
      <c r="E79" s="72"/>
      <c r="F79" s="75"/>
      <c r="G79" s="75"/>
      <c r="H79" s="75"/>
      <c r="I79" s="139">
        <v>0</v>
      </c>
      <c r="J79" s="75" t="s">
        <v>18</v>
      </c>
      <c r="K79" s="72"/>
      <c r="L79" s="72"/>
      <c r="M79" s="72"/>
      <c r="N79" s="72"/>
    </row>
    <row r="80" spans="1:14" outlineLevel="1">
      <c r="A80" s="56"/>
      <c r="B80" s="57" t="s">
        <v>63</v>
      </c>
      <c r="C80" s="71"/>
      <c r="D80" s="74" t="s">
        <v>221</v>
      </c>
      <c r="E80" s="72"/>
      <c r="F80" s="75"/>
      <c r="G80" s="75"/>
      <c r="H80" s="75"/>
      <c r="I80" s="139">
        <v>0</v>
      </c>
      <c r="J80" s="75" t="s">
        <v>18</v>
      </c>
      <c r="K80" s="72"/>
      <c r="L80" s="72"/>
      <c r="M80" s="72"/>
      <c r="N80" s="72"/>
    </row>
    <row r="81" spans="1:14" outlineLevel="1">
      <c r="A81" s="56"/>
      <c r="B81" s="54" t="s">
        <v>109</v>
      </c>
      <c r="C81" s="71" t="s">
        <v>218</v>
      </c>
      <c r="D81" s="74" t="s">
        <v>221</v>
      </c>
      <c r="E81" s="72"/>
      <c r="F81" s="75"/>
      <c r="G81" s="75" t="s">
        <v>276</v>
      </c>
      <c r="H81" s="75"/>
      <c r="I81" s="139">
        <v>0</v>
      </c>
      <c r="J81" s="75" t="s">
        <v>24</v>
      </c>
      <c r="K81" s="72"/>
      <c r="L81" s="146"/>
      <c r="M81" s="72"/>
      <c r="N81" s="72"/>
    </row>
    <row r="82" spans="1:14" outlineLevel="1">
      <c r="A82" s="56"/>
      <c r="B82" s="57" t="s">
        <v>26</v>
      </c>
      <c r="C82" s="71" t="s">
        <v>218</v>
      </c>
      <c r="D82" s="74"/>
      <c r="E82" s="72"/>
      <c r="F82" s="75"/>
      <c r="G82" s="75"/>
      <c r="H82" s="75"/>
      <c r="I82" s="139">
        <v>0</v>
      </c>
      <c r="J82" s="75" t="s">
        <v>18</v>
      </c>
      <c r="K82" s="72"/>
      <c r="L82" s="72"/>
      <c r="M82" s="72"/>
      <c r="N82" s="72"/>
    </row>
    <row r="83" spans="1:14" outlineLevel="1">
      <c r="A83" s="56"/>
      <c r="B83" s="57" t="s">
        <v>63</v>
      </c>
      <c r="C83" s="71" t="s">
        <v>218</v>
      </c>
      <c r="D83" s="74"/>
      <c r="E83" s="72"/>
      <c r="F83" s="75"/>
      <c r="G83" s="75"/>
      <c r="H83" s="75"/>
      <c r="I83" s="139">
        <v>0</v>
      </c>
      <c r="J83" s="75" t="s">
        <v>18</v>
      </c>
      <c r="K83" s="72"/>
      <c r="L83" s="72"/>
      <c r="M83" s="72"/>
      <c r="N83" s="72"/>
    </row>
    <row r="84" spans="1:14" ht="51" outlineLevel="1">
      <c r="A84" s="56"/>
      <c r="B84" s="54" t="s">
        <v>111</v>
      </c>
      <c r="C84" s="71" t="s">
        <v>219</v>
      </c>
      <c r="D84" s="74" t="s">
        <v>221</v>
      </c>
      <c r="E84" s="72" t="s">
        <v>277</v>
      </c>
      <c r="F84" s="75"/>
      <c r="G84" s="75" t="s">
        <v>242</v>
      </c>
      <c r="H84" s="75">
        <v>4</v>
      </c>
      <c r="I84" s="139">
        <v>0</v>
      </c>
      <c r="J84" s="75" t="s">
        <v>24</v>
      </c>
      <c r="K84" s="72" t="s">
        <v>278</v>
      </c>
      <c r="L84" s="72" t="s">
        <v>330</v>
      </c>
      <c r="M84" s="72"/>
      <c r="N84" s="72"/>
    </row>
    <row r="85" spans="1:14" outlineLevel="1">
      <c r="A85" s="56"/>
      <c r="B85" s="57" t="s">
        <v>113</v>
      </c>
      <c r="C85" s="71">
        <v>4</v>
      </c>
      <c r="D85" s="74"/>
      <c r="E85" s="72"/>
      <c r="F85" s="75"/>
      <c r="G85" s="75"/>
      <c r="H85" s="75"/>
      <c r="I85" s="139">
        <v>0</v>
      </c>
      <c r="J85" s="75" t="s">
        <v>18</v>
      </c>
      <c r="K85" s="72"/>
      <c r="L85" s="72"/>
      <c r="M85" s="72"/>
      <c r="N85" s="72"/>
    </row>
    <row r="86" spans="1:14" outlineLevel="1">
      <c r="A86" s="56"/>
      <c r="B86" s="57" t="s">
        <v>114</v>
      </c>
      <c r="C86" s="71"/>
      <c r="D86" s="74"/>
      <c r="E86" s="72"/>
      <c r="F86" s="75"/>
      <c r="G86" s="75"/>
      <c r="H86" s="75"/>
      <c r="I86" s="139">
        <v>0</v>
      </c>
      <c r="J86" s="75" t="s">
        <v>18</v>
      </c>
      <c r="K86" s="72"/>
      <c r="L86" s="72"/>
      <c r="M86" s="72"/>
      <c r="N86" s="72"/>
    </row>
    <row r="87" spans="1:14" outlineLevel="1">
      <c r="A87" s="56"/>
      <c r="B87" s="57" t="s">
        <v>115</v>
      </c>
      <c r="C87" s="71"/>
      <c r="D87" s="74" t="s">
        <v>125</v>
      </c>
      <c r="E87" s="72"/>
      <c r="F87" s="75"/>
      <c r="G87" s="75"/>
      <c r="H87" s="75"/>
      <c r="I87" s="139">
        <v>0</v>
      </c>
      <c r="J87" s="75" t="s">
        <v>18</v>
      </c>
      <c r="K87" s="72"/>
      <c r="L87" s="72"/>
      <c r="M87" s="72"/>
      <c r="N87" s="72"/>
    </row>
    <row r="88" spans="1:14" ht="51" outlineLevel="1">
      <c r="A88" s="56"/>
      <c r="B88" s="54" t="s">
        <v>116</v>
      </c>
      <c r="C88" s="71" t="s">
        <v>792</v>
      </c>
      <c r="D88" s="74" t="s">
        <v>221</v>
      </c>
      <c r="E88" s="71" t="s">
        <v>214</v>
      </c>
      <c r="F88" s="75">
        <v>30</v>
      </c>
      <c r="G88" s="75" t="s">
        <v>234</v>
      </c>
      <c r="H88" s="75">
        <v>4</v>
      </c>
      <c r="I88" s="139">
        <v>0</v>
      </c>
      <c r="J88" s="75" t="s">
        <v>24</v>
      </c>
      <c r="K88" s="146" t="s">
        <v>279</v>
      </c>
      <c r="L88" s="72" t="s">
        <v>940</v>
      </c>
      <c r="M88" s="72"/>
      <c r="N88" s="72"/>
    </row>
    <row r="89" spans="1:14" outlineLevel="1">
      <c r="A89" s="56"/>
      <c r="B89" s="57" t="s">
        <v>26</v>
      </c>
      <c r="C89" s="71"/>
      <c r="D89" s="74" t="s">
        <v>221</v>
      </c>
      <c r="E89" s="72"/>
      <c r="F89" s="75"/>
      <c r="G89" s="75"/>
      <c r="H89" s="75"/>
      <c r="I89" s="139">
        <v>0</v>
      </c>
      <c r="J89" s="75" t="s">
        <v>18</v>
      </c>
      <c r="K89" s="146"/>
      <c r="L89" s="72"/>
      <c r="M89" s="72"/>
      <c r="N89" s="72"/>
    </row>
    <row r="90" spans="1:14" outlineLevel="1">
      <c r="A90" s="56"/>
      <c r="B90" s="57" t="s">
        <v>115</v>
      </c>
      <c r="C90" s="71"/>
      <c r="D90" s="74" t="s">
        <v>228</v>
      </c>
      <c r="E90" s="72"/>
      <c r="F90" s="75"/>
      <c r="G90" s="75"/>
      <c r="H90" s="75"/>
      <c r="I90" s="139">
        <v>0</v>
      </c>
      <c r="J90" s="75" t="s">
        <v>18</v>
      </c>
      <c r="K90" s="146"/>
      <c r="L90" s="72"/>
      <c r="M90" s="72"/>
      <c r="N90" s="72"/>
    </row>
    <row r="91" spans="1:14">
      <c r="A91" s="56"/>
      <c r="B91" s="55" t="s">
        <v>118</v>
      </c>
      <c r="C91" s="141"/>
      <c r="D91" s="160"/>
      <c r="E91" s="143"/>
      <c r="F91" s="142"/>
      <c r="G91" s="142"/>
      <c r="H91" s="142"/>
      <c r="I91" s="67">
        <f>SUM(I92:I102)</f>
        <v>0</v>
      </c>
      <c r="J91" s="142"/>
      <c r="K91" s="143"/>
      <c r="L91" s="143"/>
      <c r="M91" s="143"/>
      <c r="N91" s="143"/>
    </row>
    <row r="92" spans="1:14" outlineLevel="1">
      <c r="A92" s="56"/>
      <c r="B92" s="54" t="s">
        <v>119</v>
      </c>
      <c r="C92" s="71"/>
      <c r="D92" s="74" t="s">
        <v>221</v>
      </c>
      <c r="E92" s="72" t="s">
        <v>1002</v>
      </c>
      <c r="F92" s="75"/>
      <c r="G92" s="75" t="s">
        <v>275</v>
      </c>
      <c r="H92" s="75">
        <v>1</v>
      </c>
      <c r="I92" s="139">
        <v>0</v>
      </c>
      <c r="J92" s="75" t="s">
        <v>24</v>
      </c>
      <c r="K92" s="72" t="s">
        <v>1003</v>
      </c>
      <c r="L92" s="72"/>
      <c r="M92" s="72"/>
      <c r="N92" s="72" t="s">
        <v>121</v>
      </c>
    </row>
    <row r="93" spans="1:14" outlineLevel="1">
      <c r="A93" s="56"/>
      <c r="B93" s="57" t="s">
        <v>26</v>
      </c>
      <c r="C93" s="71"/>
      <c r="D93" s="74"/>
      <c r="E93" s="72"/>
      <c r="F93" s="75"/>
      <c r="G93" s="75"/>
      <c r="H93" s="75"/>
      <c r="I93" s="139">
        <v>0</v>
      </c>
      <c r="J93" s="75" t="s">
        <v>18</v>
      </c>
      <c r="K93" s="72"/>
      <c r="L93" s="72"/>
      <c r="M93" s="72"/>
      <c r="N93" s="72"/>
    </row>
    <row r="94" spans="1:14" ht="51" outlineLevel="1">
      <c r="A94" s="56"/>
      <c r="B94" s="54" t="s">
        <v>122</v>
      </c>
      <c r="C94" s="71" t="s">
        <v>1004</v>
      </c>
      <c r="D94" s="74" t="s">
        <v>221</v>
      </c>
      <c r="E94" s="72" t="s">
        <v>942</v>
      </c>
      <c r="F94" s="75"/>
      <c r="G94" s="75" t="s">
        <v>242</v>
      </c>
      <c r="H94" s="75">
        <v>5</v>
      </c>
      <c r="I94" s="140" t="s">
        <v>32</v>
      </c>
      <c r="J94" s="75" t="s">
        <v>24</v>
      </c>
      <c r="K94" s="72"/>
      <c r="L94" s="72"/>
      <c r="M94" s="72"/>
      <c r="N94" s="72" t="s">
        <v>125</v>
      </c>
    </row>
    <row r="95" spans="1:14" outlineLevel="1">
      <c r="A95" s="56"/>
      <c r="B95" s="57" t="s">
        <v>126</v>
      </c>
      <c r="C95" s="71"/>
      <c r="D95" s="74"/>
      <c r="E95" s="72"/>
      <c r="F95" s="75"/>
      <c r="G95" s="75"/>
      <c r="H95" s="75"/>
      <c r="I95" s="140"/>
      <c r="J95" s="75" t="s">
        <v>18</v>
      </c>
      <c r="K95" s="72"/>
      <c r="L95" s="72"/>
      <c r="M95" s="72"/>
      <c r="N95" s="72"/>
    </row>
    <row r="96" spans="1:14" ht="26" outlineLevel="1">
      <c r="A96" s="56"/>
      <c r="B96" s="54" t="s">
        <v>127</v>
      </c>
      <c r="C96" s="71" t="s">
        <v>944</v>
      </c>
      <c r="D96" s="74" t="s">
        <v>221</v>
      </c>
      <c r="E96" s="72" t="s">
        <v>945</v>
      </c>
      <c r="F96" s="75"/>
      <c r="G96" s="75" t="s">
        <v>234</v>
      </c>
      <c r="H96" s="75">
        <v>4</v>
      </c>
      <c r="I96" s="140" t="s">
        <v>32</v>
      </c>
      <c r="J96" s="75" t="s">
        <v>24</v>
      </c>
      <c r="K96" s="72" t="s">
        <v>946</v>
      </c>
      <c r="L96" s="72" t="s">
        <v>947</v>
      </c>
      <c r="M96" s="72"/>
      <c r="N96" s="72"/>
    </row>
    <row r="97" spans="1:14" outlineLevel="1">
      <c r="A97" s="56"/>
      <c r="B97" s="57" t="s">
        <v>129</v>
      </c>
      <c r="C97" s="71"/>
      <c r="D97" s="74" t="s">
        <v>228</v>
      </c>
      <c r="E97" s="72"/>
      <c r="F97" s="75"/>
      <c r="G97" s="75"/>
      <c r="H97" s="75"/>
      <c r="I97" s="140" t="s">
        <v>32</v>
      </c>
      <c r="J97" s="75" t="s">
        <v>18</v>
      </c>
      <c r="K97" s="72"/>
      <c r="L97" s="72"/>
      <c r="M97" s="72"/>
      <c r="N97" s="72"/>
    </row>
    <row r="98" spans="1:14" outlineLevel="1">
      <c r="A98" s="56"/>
      <c r="B98" s="54" t="s">
        <v>130</v>
      </c>
      <c r="C98" s="71" t="s">
        <v>288</v>
      </c>
      <c r="D98" s="74" t="s">
        <v>221</v>
      </c>
      <c r="E98" s="72" t="s">
        <v>340</v>
      </c>
      <c r="F98" s="75" t="s">
        <v>242</v>
      </c>
      <c r="G98" s="75" t="s">
        <v>242</v>
      </c>
      <c r="H98" s="75"/>
      <c r="I98" s="139">
        <v>0</v>
      </c>
      <c r="J98" s="75" t="s">
        <v>24</v>
      </c>
      <c r="K98" s="72" t="s">
        <v>341</v>
      </c>
      <c r="L98" s="72"/>
      <c r="M98" s="72"/>
      <c r="N98" s="72"/>
    </row>
    <row r="99" spans="1:14" outlineLevel="1">
      <c r="A99" s="56"/>
      <c r="B99" s="57" t="s">
        <v>26</v>
      </c>
      <c r="C99" s="71"/>
      <c r="D99" s="74"/>
      <c r="E99" s="72"/>
      <c r="F99" s="75"/>
      <c r="G99" s="75"/>
      <c r="H99" s="75"/>
      <c r="I99" s="139">
        <v>0</v>
      </c>
      <c r="J99" s="75" t="s">
        <v>18</v>
      </c>
      <c r="K99" s="72"/>
      <c r="L99" s="72"/>
      <c r="M99" s="72"/>
      <c r="N99" s="72"/>
    </row>
    <row r="100" spans="1:14" outlineLevel="1">
      <c r="A100" s="56"/>
      <c r="B100" s="57" t="s">
        <v>63</v>
      </c>
      <c r="C100" s="71"/>
      <c r="D100" s="74"/>
      <c r="E100" s="72"/>
      <c r="F100" s="75"/>
      <c r="G100" s="75"/>
      <c r="H100" s="75"/>
      <c r="I100" s="139">
        <v>0</v>
      </c>
      <c r="J100" s="75" t="s">
        <v>18</v>
      </c>
      <c r="K100" s="72"/>
      <c r="L100" s="72"/>
      <c r="M100" s="72"/>
      <c r="N100" s="72"/>
    </row>
    <row r="101" spans="1:14" outlineLevel="1">
      <c r="A101" s="56"/>
      <c r="B101" s="54" t="s">
        <v>131</v>
      </c>
      <c r="C101" s="71" t="s">
        <v>218</v>
      </c>
      <c r="D101" s="74"/>
      <c r="E101" s="72"/>
      <c r="F101" s="75"/>
      <c r="G101" s="75"/>
      <c r="H101" s="75"/>
      <c r="I101" s="139">
        <v>0</v>
      </c>
      <c r="J101" s="75"/>
      <c r="K101" s="72"/>
      <c r="L101" s="72"/>
      <c r="M101" s="72"/>
      <c r="N101" s="72"/>
    </row>
    <row r="102" spans="1:14" outlineLevel="1">
      <c r="A102" s="56"/>
      <c r="B102" s="57" t="s">
        <v>132</v>
      </c>
      <c r="C102" s="71" t="s">
        <v>218</v>
      </c>
      <c r="D102" s="74"/>
      <c r="E102" s="72"/>
      <c r="F102" s="75"/>
      <c r="G102" s="75"/>
      <c r="H102" s="75"/>
      <c r="I102" s="139">
        <v>0</v>
      </c>
      <c r="J102" s="75"/>
      <c r="K102" s="72"/>
      <c r="L102" s="72"/>
      <c r="M102" s="72"/>
      <c r="N102" s="72"/>
    </row>
    <row r="103" spans="1:14" outlineLevel="1">
      <c r="A103" s="56"/>
      <c r="B103" s="138" t="s">
        <v>133</v>
      </c>
      <c r="C103" s="141"/>
      <c r="D103" s="160"/>
      <c r="E103" s="143"/>
      <c r="F103" s="142"/>
      <c r="G103" s="142"/>
      <c r="H103" s="142"/>
      <c r="I103" s="67">
        <f>SUM(I104:I105)</f>
        <v>0</v>
      </c>
      <c r="J103" s="142"/>
      <c r="K103" s="143"/>
      <c r="L103" s="143"/>
      <c r="M103" s="143"/>
      <c r="N103" s="143"/>
    </row>
    <row r="104" spans="1:14" ht="26" outlineLevel="1">
      <c r="A104" s="56"/>
      <c r="B104" s="54" t="s">
        <v>134</v>
      </c>
      <c r="C104" s="71" t="s">
        <v>218</v>
      </c>
      <c r="D104" s="74" t="s">
        <v>221</v>
      </c>
      <c r="E104" s="72" t="s">
        <v>951</v>
      </c>
      <c r="F104" s="75"/>
      <c r="G104" s="75"/>
      <c r="H104" s="75"/>
      <c r="I104" s="140" t="s">
        <v>32</v>
      </c>
      <c r="J104" s="75"/>
      <c r="K104" s="72" t="s">
        <v>952</v>
      </c>
      <c r="L104" s="72"/>
      <c r="M104" s="72"/>
      <c r="N104" s="72"/>
    </row>
    <row r="105" spans="1:14" outlineLevel="1">
      <c r="A105" s="56"/>
      <c r="B105" s="57" t="s">
        <v>136</v>
      </c>
      <c r="C105" s="92"/>
      <c r="D105" s="74" t="s">
        <v>125</v>
      </c>
      <c r="E105" s="146" t="s">
        <v>1005</v>
      </c>
      <c r="F105" s="75"/>
      <c r="G105" s="75"/>
      <c r="H105" s="75">
        <v>1</v>
      </c>
      <c r="I105" s="140" t="s">
        <v>137</v>
      </c>
      <c r="J105" s="75"/>
      <c r="K105" s="72"/>
      <c r="L105" s="146" t="s">
        <v>344</v>
      </c>
      <c r="M105" s="72"/>
      <c r="N105" s="72"/>
    </row>
    <row r="106" spans="1:14">
      <c r="A106" s="56"/>
      <c r="B106" s="138" t="s">
        <v>139</v>
      </c>
      <c r="C106" s="141"/>
      <c r="D106" s="160"/>
      <c r="E106" s="143"/>
      <c r="F106" s="142"/>
      <c r="G106" s="142"/>
      <c r="H106" s="142"/>
      <c r="I106" s="67">
        <f>-SUM(I107)</f>
        <v>0</v>
      </c>
      <c r="J106" s="142"/>
      <c r="K106" s="143"/>
      <c r="L106" s="143"/>
      <c r="M106" s="143"/>
      <c r="N106" s="143"/>
    </row>
    <row r="107" spans="1:14" outlineLevel="1">
      <c r="A107" s="56"/>
      <c r="B107" s="54" t="s">
        <v>140</v>
      </c>
      <c r="C107" s="71"/>
      <c r="D107" s="74" t="s">
        <v>125</v>
      </c>
      <c r="E107" s="72"/>
      <c r="F107" s="75"/>
      <c r="G107" s="75"/>
      <c r="H107" s="75"/>
      <c r="I107" s="139">
        <v>0</v>
      </c>
      <c r="J107" s="75"/>
      <c r="K107" s="150"/>
      <c r="L107" s="146"/>
      <c r="M107" s="72"/>
      <c r="N107" s="72"/>
    </row>
    <row r="108" spans="1:14" outlineLevel="1">
      <c r="A108" s="56"/>
      <c r="B108" s="54" t="s">
        <v>140</v>
      </c>
      <c r="C108" s="71"/>
      <c r="D108" s="74" t="s">
        <v>125</v>
      </c>
      <c r="E108" s="72"/>
      <c r="F108" s="75"/>
      <c r="G108" s="75"/>
      <c r="H108" s="75"/>
      <c r="I108" s="139">
        <v>0</v>
      </c>
      <c r="J108" s="75"/>
      <c r="K108" s="150"/>
      <c r="L108" s="146"/>
      <c r="M108" s="72"/>
      <c r="N108" s="72"/>
    </row>
    <row r="109" spans="1:14" outlineLevel="1">
      <c r="A109" s="56"/>
      <c r="B109" s="54" t="s">
        <v>140</v>
      </c>
      <c r="C109" s="71"/>
      <c r="D109" s="74" t="s">
        <v>125</v>
      </c>
      <c r="E109" s="72"/>
      <c r="F109" s="75"/>
      <c r="G109" s="75"/>
      <c r="H109" s="75"/>
      <c r="I109" s="139">
        <v>0</v>
      </c>
      <c r="J109" s="75"/>
      <c r="K109" s="150"/>
      <c r="L109" s="146"/>
      <c r="M109" s="72"/>
      <c r="N109" s="154"/>
    </row>
    <row r="110" spans="1:14" ht="15" thickBot="1">
      <c r="A110" s="1"/>
      <c r="B110" s="151"/>
      <c r="C110" s="152"/>
      <c r="D110" s="153"/>
      <c r="E110" s="154"/>
      <c r="F110" s="155"/>
      <c r="G110" s="155"/>
      <c r="H110" s="155"/>
      <c r="I110" s="155"/>
      <c r="J110" s="155"/>
      <c r="K110" s="154"/>
      <c r="L110" s="154"/>
      <c r="M110" s="154"/>
      <c r="N110" s="154"/>
    </row>
    <row r="111" spans="1:14" ht="15" thickBot="1">
      <c r="A111" s="1"/>
      <c r="B111" s="66"/>
      <c r="C111" s="152"/>
      <c r="D111" s="153"/>
      <c r="E111" s="154"/>
      <c r="F111" s="155"/>
      <c r="G111" s="4" t="s">
        <v>142</v>
      </c>
      <c r="H111" s="5"/>
      <c r="I111" s="6">
        <f>SUM(I20+I29+I47+I69+I91+I103+I106)</f>
        <v>0</v>
      </c>
      <c r="J111" s="155"/>
      <c r="K111" s="154"/>
      <c r="L111" s="154"/>
      <c r="M111" s="154"/>
      <c r="N111" s="154"/>
    </row>
    <row r="112" spans="1:14">
      <c r="A112" s="1"/>
      <c r="B112" s="66"/>
      <c r="C112" s="152"/>
      <c r="D112" s="153"/>
      <c r="E112" s="154"/>
      <c r="F112" s="155"/>
      <c r="G112" s="155"/>
      <c r="H112" s="155"/>
      <c r="I112" s="155"/>
      <c r="J112" s="155"/>
      <c r="K112" s="154"/>
      <c r="L112" s="154"/>
      <c r="M112" s="154"/>
      <c r="N112" s="154"/>
    </row>
    <row r="113" spans="1:14">
      <c r="A113" s="1"/>
      <c r="B113" s="66"/>
      <c r="C113" s="152"/>
      <c r="D113" s="153"/>
      <c r="E113" s="154"/>
      <c r="F113" s="155"/>
      <c r="G113" s="155"/>
      <c r="H113" s="155"/>
      <c r="I113" s="155"/>
      <c r="J113" s="155"/>
      <c r="K113" s="154"/>
      <c r="L113" s="154"/>
      <c r="M113" s="154"/>
      <c r="N113" s="154"/>
    </row>
    <row r="114" spans="1:14">
      <c r="A114" s="1"/>
      <c r="C114" s="152"/>
      <c r="D114" s="153"/>
      <c r="E114" s="154"/>
      <c r="F114" s="155"/>
      <c r="G114" s="155"/>
      <c r="H114" s="155"/>
      <c r="I114" s="155"/>
      <c r="J114" s="155"/>
      <c r="K114" s="154"/>
      <c r="L114" s="154"/>
      <c r="M114" s="154"/>
      <c r="N114" s="154"/>
    </row>
    <row r="115" spans="1:14">
      <c r="A115" s="1"/>
      <c r="B115" s="151"/>
      <c r="C115" s="152"/>
      <c r="D115" s="153"/>
      <c r="E115" s="154"/>
      <c r="F115" s="155"/>
      <c r="G115" s="155"/>
      <c r="H115" s="155"/>
      <c r="I115" s="155"/>
      <c r="J115" s="155"/>
      <c r="K115" s="154"/>
      <c r="L115" s="154"/>
      <c r="M115" s="154"/>
      <c r="N115" s="154"/>
    </row>
    <row r="116" spans="1:14">
      <c r="A116" s="1"/>
      <c r="B116" s="151"/>
      <c r="C116" s="152"/>
      <c r="D116" s="153"/>
      <c r="E116" s="154"/>
      <c r="F116" s="155"/>
      <c r="G116" s="155"/>
      <c r="H116" s="155"/>
      <c r="I116" s="155"/>
      <c r="J116" s="155"/>
      <c r="K116" s="154"/>
      <c r="L116" s="154"/>
      <c r="M116" s="154"/>
      <c r="N116" s="154"/>
    </row>
    <row r="117" spans="1:14">
      <c r="A117" s="1"/>
      <c r="B117" s="151"/>
      <c r="C117" s="152"/>
      <c r="D117" s="153"/>
      <c r="E117" s="154"/>
      <c r="F117" s="155"/>
      <c r="G117" s="155"/>
      <c r="H117" s="155"/>
      <c r="I117" s="155"/>
      <c r="J117" s="155"/>
      <c r="K117" s="154"/>
      <c r="L117" s="154"/>
      <c r="M117" s="154"/>
      <c r="N117" s="154"/>
    </row>
    <row r="118" spans="1:14">
      <c r="A118" s="1"/>
      <c r="B118" s="151"/>
      <c r="C118" s="152"/>
      <c r="D118" s="153"/>
      <c r="E118" s="154"/>
      <c r="F118" s="155"/>
      <c r="G118" s="155"/>
      <c r="H118" s="155"/>
      <c r="I118" s="155"/>
      <c r="J118" s="155"/>
      <c r="K118" s="154"/>
      <c r="L118" s="154"/>
      <c r="M118" s="154"/>
      <c r="N118" s="154"/>
    </row>
    <row r="119" spans="1:14">
      <c r="A119" s="1"/>
      <c r="B119" s="151"/>
      <c r="C119" s="152"/>
      <c r="D119" s="153"/>
      <c r="E119" s="154"/>
      <c r="F119" s="155"/>
      <c r="G119" s="155"/>
      <c r="H119" s="155"/>
      <c r="I119" s="155"/>
      <c r="J119" s="155"/>
      <c r="K119" s="154"/>
      <c r="L119" s="154"/>
      <c r="M119" s="154"/>
      <c r="N119" s="154"/>
    </row>
    <row r="120" spans="1:14">
      <c r="A120" s="1"/>
      <c r="B120" s="151"/>
      <c r="C120" s="152"/>
      <c r="D120" s="153"/>
      <c r="E120" s="154"/>
      <c r="F120" s="155"/>
      <c r="G120" s="155"/>
      <c r="H120" s="155"/>
      <c r="I120" s="155"/>
      <c r="J120" s="155"/>
      <c r="K120" s="154"/>
      <c r="L120" s="154"/>
      <c r="M120" s="154"/>
      <c r="N120" s="154"/>
    </row>
    <row r="121" spans="1:14">
      <c r="A121" s="1"/>
      <c r="B121" s="151"/>
      <c r="C121" s="152"/>
      <c r="D121" s="153"/>
      <c r="E121" s="154"/>
      <c r="F121" s="155"/>
      <c r="G121" s="155"/>
      <c r="H121" s="155"/>
      <c r="I121" s="155"/>
      <c r="J121" s="155"/>
      <c r="K121" s="154"/>
      <c r="L121" s="154"/>
      <c r="M121" s="154"/>
      <c r="N121" s="154"/>
    </row>
    <row r="122" spans="1:14">
      <c r="A122" s="1"/>
      <c r="B122" s="151"/>
      <c r="C122" s="152"/>
      <c r="D122" s="153"/>
      <c r="E122" s="154"/>
      <c r="F122" s="155"/>
      <c r="G122" s="155"/>
      <c r="H122" s="155"/>
      <c r="I122" s="155"/>
      <c r="J122" s="155"/>
      <c r="K122" s="154"/>
      <c r="L122" s="154"/>
      <c r="M122" s="154"/>
      <c r="N122" s="154"/>
    </row>
    <row r="123" spans="1:14">
      <c r="A123" s="1"/>
      <c r="B123" s="151"/>
      <c r="C123" s="152"/>
      <c r="D123" s="153"/>
      <c r="E123" s="154"/>
      <c r="F123" s="155"/>
      <c r="G123" s="155"/>
      <c r="H123" s="155"/>
      <c r="I123" s="155"/>
      <c r="J123" s="155"/>
      <c r="K123" s="154"/>
      <c r="L123" s="154"/>
      <c r="M123" s="154"/>
      <c r="N123" s="154"/>
    </row>
    <row r="124" spans="1:14">
      <c r="A124" s="1"/>
      <c r="B124" s="151"/>
      <c r="C124" s="152"/>
      <c r="D124" s="153"/>
      <c r="E124" s="154"/>
      <c r="F124" s="155"/>
      <c r="G124" s="155"/>
      <c r="H124" s="155"/>
      <c r="I124" s="155"/>
      <c r="J124" s="155"/>
      <c r="K124" s="154"/>
      <c r="L124" s="154"/>
      <c r="M124" s="154"/>
      <c r="N124" s="154"/>
    </row>
    <row r="125" spans="1:14">
      <c r="A125" s="1"/>
      <c r="B125" s="151"/>
      <c r="C125" s="152"/>
      <c r="D125" s="153"/>
      <c r="E125" s="154"/>
      <c r="F125" s="155"/>
      <c r="G125" s="155"/>
      <c r="H125" s="155"/>
      <c r="I125" s="155"/>
      <c r="J125" s="155"/>
      <c r="K125" s="154"/>
      <c r="L125" s="154"/>
      <c r="M125" s="154"/>
      <c r="N125" s="154"/>
    </row>
    <row r="126" spans="1:14">
      <c r="A126" s="1"/>
      <c r="B126" s="151"/>
      <c r="C126" s="152"/>
      <c r="D126" s="153"/>
      <c r="E126" s="154"/>
      <c r="F126" s="155"/>
      <c r="G126" s="155"/>
      <c r="H126" s="155"/>
      <c r="I126" s="155"/>
      <c r="J126" s="155"/>
      <c r="K126" s="154"/>
      <c r="L126" s="154"/>
      <c r="M126" s="154"/>
      <c r="N126" s="154"/>
    </row>
    <row r="127" spans="1:14">
      <c r="A127" s="1"/>
      <c r="B127" s="151"/>
      <c r="C127" s="152"/>
      <c r="D127" s="153"/>
      <c r="E127" s="154"/>
      <c r="F127" s="155"/>
      <c r="G127" s="155"/>
      <c r="H127" s="155"/>
      <c r="I127" s="155"/>
      <c r="J127" s="155"/>
      <c r="K127" s="154"/>
      <c r="L127" s="154"/>
      <c r="M127" s="154"/>
      <c r="N127" s="154"/>
    </row>
    <row r="128" spans="1:14">
      <c r="A128" s="1"/>
      <c r="B128" s="151"/>
      <c r="C128" s="152"/>
      <c r="D128" s="153"/>
      <c r="E128" s="154"/>
      <c r="F128" s="155"/>
      <c r="G128" s="155"/>
      <c r="H128" s="155"/>
      <c r="I128" s="155"/>
      <c r="J128" s="155"/>
      <c r="K128" s="154"/>
      <c r="L128" s="154"/>
      <c r="M128" s="154"/>
      <c r="N128" s="154"/>
    </row>
    <row r="129" spans="1:14">
      <c r="A129" s="1"/>
      <c r="B129" s="151"/>
      <c r="C129" s="152"/>
      <c r="D129" s="153"/>
      <c r="E129" s="154"/>
      <c r="F129" s="155"/>
      <c r="G129" s="155"/>
      <c r="H129" s="155"/>
      <c r="I129" s="155"/>
      <c r="J129" s="155"/>
      <c r="K129" s="154"/>
      <c r="L129" s="154"/>
      <c r="M129" s="154"/>
      <c r="N129" s="154"/>
    </row>
    <row r="130" spans="1:14">
      <c r="A130" s="1"/>
      <c r="B130" s="151"/>
      <c r="C130" s="152"/>
      <c r="D130" s="153"/>
      <c r="E130" s="154"/>
      <c r="F130" s="155"/>
      <c r="G130" s="155"/>
      <c r="H130" s="155"/>
      <c r="I130" s="155"/>
      <c r="J130" s="155"/>
      <c r="K130" s="154"/>
      <c r="L130" s="154"/>
      <c r="M130" s="154"/>
      <c r="N130" s="154"/>
    </row>
    <row r="131" spans="1:14">
      <c r="A131" s="1"/>
      <c r="B131" s="151"/>
      <c r="C131" s="152"/>
      <c r="D131" s="153"/>
      <c r="E131" s="154"/>
      <c r="F131" s="155"/>
      <c r="G131" s="155"/>
      <c r="H131" s="155"/>
      <c r="I131" s="155"/>
      <c r="J131" s="155"/>
      <c r="K131" s="154"/>
      <c r="L131" s="154"/>
      <c r="M131" s="154"/>
      <c r="N131" s="154"/>
    </row>
    <row r="132" spans="1:14">
      <c r="A132" s="1"/>
      <c r="B132" s="151"/>
      <c r="C132" s="152"/>
      <c r="D132" s="153"/>
      <c r="E132" s="154"/>
      <c r="F132" s="155"/>
      <c r="G132" s="155"/>
      <c r="H132" s="155"/>
      <c r="I132" s="155"/>
      <c r="J132" s="155"/>
      <c r="K132" s="154"/>
      <c r="L132" s="154"/>
      <c r="M132" s="154"/>
      <c r="N132" s="154"/>
    </row>
    <row r="133" spans="1:14">
      <c r="A133" s="1"/>
      <c r="B133" s="151"/>
      <c r="C133" s="152"/>
      <c r="D133" s="153"/>
      <c r="E133" s="154"/>
      <c r="F133" s="155"/>
      <c r="G133" s="155"/>
      <c r="H133" s="155"/>
      <c r="I133" s="155"/>
      <c r="J133" s="155"/>
      <c r="K133" s="154"/>
      <c r="L133" s="154"/>
      <c r="M133" s="154"/>
      <c r="N133" s="154"/>
    </row>
    <row r="134" spans="1:14">
      <c r="A134" s="1"/>
      <c r="B134" s="151"/>
      <c r="C134" s="152"/>
      <c r="D134" s="153"/>
      <c r="E134" s="154"/>
      <c r="F134" s="155"/>
      <c r="G134" s="155"/>
      <c r="H134" s="155"/>
      <c r="I134" s="155"/>
      <c r="J134" s="155"/>
      <c r="K134" s="154"/>
      <c r="L134" s="154"/>
      <c r="M134" s="154"/>
      <c r="N134" s="154"/>
    </row>
    <row r="135" spans="1:14">
      <c r="A135" s="1"/>
      <c r="B135" s="151"/>
      <c r="C135" s="152"/>
      <c r="D135" s="153"/>
      <c r="E135" s="154"/>
      <c r="F135" s="155"/>
      <c r="G135" s="155"/>
      <c r="H135" s="155"/>
      <c r="I135" s="155"/>
      <c r="J135" s="155"/>
      <c r="K135" s="154"/>
      <c r="L135" s="154"/>
      <c r="M135" s="154"/>
      <c r="N135" s="154"/>
    </row>
    <row r="136" spans="1:14">
      <c r="A136" s="1"/>
      <c r="B136" s="151"/>
      <c r="C136" s="152"/>
      <c r="D136" s="153"/>
      <c r="E136" s="154"/>
      <c r="F136" s="155"/>
      <c r="G136" s="155"/>
      <c r="H136" s="155"/>
      <c r="I136" s="155"/>
      <c r="J136" s="155"/>
      <c r="K136" s="154"/>
      <c r="L136" s="154"/>
      <c r="M136" s="154"/>
      <c r="N136" s="154"/>
    </row>
    <row r="137" spans="1:14">
      <c r="A137" s="1"/>
      <c r="B137" s="151"/>
      <c r="C137" s="152"/>
      <c r="D137" s="153"/>
      <c r="E137" s="154"/>
      <c r="F137" s="155"/>
      <c r="G137" s="155"/>
      <c r="H137" s="155"/>
      <c r="I137" s="155"/>
      <c r="J137" s="155"/>
      <c r="K137" s="154"/>
      <c r="L137" s="154"/>
      <c r="M137" s="154"/>
      <c r="N137" s="154"/>
    </row>
    <row r="138" spans="1:14">
      <c r="A138" s="1"/>
      <c r="B138" s="151"/>
      <c r="C138" s="152"/>
      <c r="D138" s="153"/>
      <c r="E138" s="154"/>
      <c r="F138" s="155"/>
      <c r="G138" s="155"/>
      <c r="H138" s="155"/>
      <c r="I138" s="155"/>
      <c r="J138" s="155"/>
      <c r="K138" s="154"/>
      <c r="L138" s="154"/>
      <c r="M138" s="154"/>
      <c r="N138" s="154"/>
    </row>
    <row r="139" spans="1:14">
      <c r="A139" s="1"/>
      <c r="B139" s="151"/>
      <c r="C139" s="152"/>
      <c r="D139" s="153"/>
      <c r="E139" s="154"/>
      <c r="F139" s="155"/>
      <c r="G139" s="155"/>
      <c r="H139" s="155"/>
      <c r="I139" s="155"/>
      <c r="J139" s="155"/>
      <c r="K139" s="154"/>
      <c r="L139" s="154"/>
      <c r="M139" s="154"/>
    </row>
  </sheetData>
  <autoFilter ref="A3:M107" xr:uid="{00000000-0009-0000-0000-000002000000}"/>
  <dataValidations count="3">
    <dataValidation type="list" allowBlank="1" showInputMessage="1" showErrorMessage="1" sqref="D7:D11 D20:D25 D27:D109" xr:uid="{D65F6CCD-A76D-4B2C-B2B7-1AB60457F10C}">
      <formula1>"Y,N,TBD"</formula1>
    </dataValidation>
    <dataValidation type="list" allowBlank="1" showInputMessage="1" showErrorMessage="1" sqref="G7:G11 G20:G22 G24:G109" xr:uid="{E32BC6D5-CF65-4FCE-9B84-8BAF434458F9}">
      <formula1>"Ft' In"", Inches, NA, LF, SQ FT"</formula1>
    </dataValidation>
    <dataValidation type="list" allowBlank="1" showInputMessage="1" showErrorMessage="1" sqref="J1:J1048576" xr:uid="{9E177D87-5A81-45E6-98D0-7327D9F6A58B}">
      <formula1>"Materials, Labor"</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FA2E721A-7403-435C-9CA4-ECA4B7ADAA78}">
          <x14:formula1>
            <xm:f>'Upgrade Summary'!$G$30:$G$33</xm:f>
          </x14:formula1>
          <xm:sqref>E30</xm:sqref>
        </x14:dataValidation>
        <x14:dataValidation type="list" allowBlank="1" showInputMessage="1" showErrorMessage="1" xr:uid="{3429A1C7-765A-4E14-9AC1-7EA8FAA643CF}">
          <x14:formula1>
            <xm:f>'Upgrade Summary'!$G$38:$J$38</xm:f>
          </x14:formula1>
          <xm:sqref>E38</xm:sqref>
        </x14:dataValidation>
        <x14:dataValidation type="list" allowBlank="1" showInputMessage="1" showErrorMessage="1" xr:uid="{B12D094F-5EF5-43C4-9529-D4014D3D291F}">
          <x14:formula1>
            <xm:f>'Upgrade Summary'!$H$45:$K$45</xm:f>
          </x14:formula1>
          <xm:sqref>E44</xm:sqref>
        </x14:dataValidation>
        <x14:dataValidation type="list" allowBlank="1" showInputMessage="1" showErrorMessage="1" xr:uid="{9495C847-1B5F-47D7-8B79-65AF76C9CC24}">
          <x14:formula1>
            <xm:f>'Upgrade Summary'!$G$41:$J$41</xm:f>
          </x14:formula1>
          <xm:sqref>E41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8ABBD-824A-4C26-8E25-29B4B8647705}">
  <dimension ref="A1"/>
  <sheetViews>
    <sheetView workbookViewId="0">
      <selection activeCell="E23" sqref="E23"/>
    </sheetView>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template</vt:lpstr>
      <vt:lpstr>Project Summary</vt:lpstr>
      <vt:lpstr>Homes Summary</vt:lpstr>
      <vt:lpstr>Upgrade Summary</vt:lpstr>
      <vt:lpstr>Start</vt:lpstr>
      <vt:lpstr>Scope - House 3001</vt:lpstr>
      <vt:lpstr>Scope - House 3008_10</vt:lpstr>
      <vt:lpstr>Scope - House_3015_17</vt:lpstr>
      <vt:lpstr>Scope - House _3020_24</vt:lpstr>
      <vt:lpstr>Scope - House _3025_27</vt:lpstr>
      <vt:lpstr>Scope - House 3029</vt:lpstr>
      <vt:lpstr>Scope - House 3033</vt:lpstr>
      <vt:lpstr>Scope - House _3037</vt:lpstr>
      <vt:lpstr>Scope - House 3038</vt:lpstr>
      <vt:lpstr>Scope - House 3044</vt:lpstr>
      <vt:lpstr>Scope - House 3049</vt:lpstr>
      <vt:lpstr>Scope - House _3050_52</vt:lpstr>
      <vt:lpstr>Scope - House _3056</vt:lpstr>
      <vt:lpstr>Scope - House 3057</vt:lpstr>
      <vt:lpstr>Scope - House 3062</vt:lpstr>
      <vt:lpstr>Scope - House 3063</vt:lpstr>
      <vt:lpstr>End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Eunice Chung</cp:lastModifiedBy>
  <cp:revision/>
  <dcterms:created xsi:type="dcterms:W3CDTF">2021-03-02T19:34:57Z</dcterms:created>
  <dcterms:modified xsi:type="dcterms:W3CDTF">2021-12-07T16:27:13Z</dcterms:modified>
  <cp:category/>
  <cp:contentStatus/>
</cp:coreProperties>
</file>