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0" yWindow="0" windowWidth="28245" windowHeight="12465" firstSheet="3" activeTab="5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</workbook>
</file>

<file path=xl/calcChain.xml><?xml version="1.0" encoding="utf-8"?>
<calcChain xmlns="http://schemas.openxmlformats.org/spreadsheetml/2006/main">
  <c r="A293" i="24" l="1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E306" i="8"/>
  <c r="D306" i="8"/>
  <c r="A306" i="8"/>
  <c r="A305" i="8"/>
  <c r="A304" i="8"/>
  <c r="A303" i="8"/>
  <c r="E302" i="8"/>
  <c r="D302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4" i="7"/>
  <c r="H44" i="7"/>
  <c r="F44" i="7"/>
  <c r="E44" i="7"/>
  <c r="D44" i="7"/>
  <c r="C44" i="7"/>
  <c r="L43" i="7"/>
  <c r="H43" i="7"/>
  <c r="F43" i="7"/>
  <c r="E43" i="7"/>
  <c r="D43" i="7"/>
  <c r="C43" i="7"/>
  <c r="L42" i="7"/>
  <c r="H42" i="7"/>
  <c r="F42" i="7"/>
  <c r="E42" i="7"/>
  <c r="D42" i="7"/>
  <c r="C42" i="7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/>
  <c r="F182" i="30"/>
  <c r="E182" i="30"/>
  <c r="B182" i="30"/>
  <c r="I182" i="30" s="1"/>
  <c r="K181" i="30"/>
  <c r="J181" i="30"/>
  <c r="I181" i="30"/>
  <c r="F181" i="30"/>
  <c r="E181" i="30"/>
  <c r="B181" i="30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/>
  <c r="I177" i="30"/>
  <c r="F177" i="30"/>
  <c r="E177" i="30"/>
  <c r="B177" i="30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I173" i="30"/>
  <c r="F173" i="30"/>
  <c r="E173" i="30"/>
  <c r="B173" i="30"/>
  <c r="K172" i="30"/>
  <c r="J172" i="30" s="1"/>
  <c r="I172" i="30"/>
  <c r="F172" i="30"/>
  <c r="E172" i="30"/>
  <c r="B172" i="30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I169" i="30"/>
  <c r="F169" i="30"/>
  <c r="E169" i="30"/>
  <c r="B169" i="30"/>
  <c r="K168" i="30"/>
  <c r="J168" i="30" s="1"/>
  <c r="I168" i="30"/>
  <c r="F168" i="30"/>
  <c r="E168" i="30"/>
  <c r="B168" i="30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I165" i="30"/>
  <c r="F165" i="30"/>
  <c r="E165" i="30"/>
  <c r="B165" i="30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I161" i="30"/>
  <c r="F161" i="30"/>
  <c r="E161" i="30"/>
  <c r="B161" i="30"/>
  <c r="K160" i="30"/>
  <c r="J160" i="30" s="1"/>
  <c r="I160" i="30"/>
  <c r="F160" i="30"/>
  <c r="E160" i="30"/>
  <c r="B160" i="30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I157" i="30"/>
  <c r="F157" i="30"/>
  <c r="E157" i="30"/>
  <c r="B157" i="30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I153" i="30"/>
  <c r="F153" i="30"/>
  <c r="E153" i="30"/>
  <c r="B153" i="30"/>
  <c r="K152" i="30"/>
  <c r="J152" i="30" s="1"/>
  <c r="I152" i="30"/>
  <c r="F152" i="30"/>
  <c r="E152" i="30"/>
  <c r="B152" i="30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I149" i="30"/>
  <c r="F149" i="30"/>
  <c r="E149" i="30"/>
  <c r="B149" i="30"/>
  <c r="K148" i="30"/>
  <c r="J148" i="30" s="1"/>
  <c r="I148" i="30"/>
  <c r="F148" i="30"/>
  <c r="E148" i="30"/>
  <c r="B148" i="30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I145" i="30"/>
  <c r="F145" i="30"/>
  <c r="E145" i="30"/>
  <c r="B145" i="30"/>
  <c r="K144" i="30"/>
  <c r="J144" i="30" s="1"/>
  <c r="I144" i="30"/>
  <c r="F144" i="30"/>
  <c r="E144" i="30"/>
  <c r="B144" i="30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I141" i="30"/>
  <c r="F141" i="30"/>
  <c r="E141" i="30"/>
  <c r="B141" i="30"/>
  <c r="K140" i="30"/>
  <c r="J140" i="30" s="1"/>
  <c r="I140" i="30"/>
  <c r="F140" i="30"/>
  <c r="E140" i="30"/>
  <c r="B140" i="30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I137" i="30"/>
  <c r="F137" i="30"/>
  <c r="E137" i="30"/>
  <c r="B137" i="30"/>
  <c r="K136" i="30"/>
  <c r="J136" i="30" s="1"/>
  <c r="I136" i="30"/>
  <c r="F136" i="30"/>
  <c r="E136" i="30"/>
  <c r="B136" i="30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I133" i="30"/>
  <c r="F133" i="30"/>
  <c r="E133" i="30"/>
  <c r="B133" i="30"/>
  <c r="K132" i="30"/>
  <c r="J132" i="30" s="1"/>
  <c r="I132" i="30"/>
  <c r="F132" i="30"/>
  <c r="E132" i="30"/>
  <c r="B132" i="30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I129" i="30"/>
  <c r="F129" i="30"/>
  <c r="E129" i="30"/>
  <c r="B129" i="30"/>
  <c r="K128" i="30"/>
  <c r="J128" i="30" s="1"/>
  <c r="I128" i="30"/>
  <c r="F128" i="30"/>
  <c r="E128" i="30"/>
  <c r="B128" i="30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I125" i="30"/>
  <c r="F125" i="30"/>
  <c r="E125" i="30"/>
  <c r="B125" i="30"/>
  <c r="K124" i="30"/>
  <c r="J124" i="30" s="1"/>
  <c r="I124" i="30"/>
  <c r="F124" i="30"/>
  <c r="E124" i="30"/>
  <c r="B124" i="30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I121" i="30"/>
  <c r="F121" i="30"/>
  <c r="E121" i="30"/>
  <c r="B121" i="30"/>
  <c r="K120" i="30"/>
  <c r="J120" i="30" s="1"/>
  <c r="I120" i="30"/>
  <c r="F120" i="30"/>
  <c r="E120" i="30"/>
  <c r="B120" i="30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I117" i="30"/>
  <c r="F117" i="30"/>
  <c r="E117" i="30"/>
  <c r="B117" i="30"/>
  <c r="K116" i="30"/>
  <c r="J116" i="30" s="1"/>
  <c r="I116" i="30"/>
  <c r="F116" i="30"/>
  <c r="E116" i="30"/>
  <c r="B116" i="30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I113" i="30"/>
  <c r="F113" i="30"/>
  <c r="E113" i="30"/>
  <c r="B113" i="30"/>
  <c r="K112" i="30"/>
  <c r="J112" i="30" s="1"/>
  <c r="I112" i="30"/>
  <c r="F112" i="30"/>
  <c r="E112" i="30"/>
  <c r="B112" i="30"/>
  <c r="K111" i="30"/>
  <c r="J111" i="30" s="1"/>
  <c r="F111" i="30"/>
  <c r="E111" i="30"/>
  <c r="B111" i="30"/>
  <c r="I111" i="30" s="1"/>
  <c r="K110" i="30"/>
  <c r="J110" i="30" s="1"/>
  <c r="I110" i="30"/>
  <c r="F110" i="30"/>
  <c r="E110" i="30"/>
  <c r="B110" i="30"/>
  <c r="K109" i="30"/>
  <c r="J109" i="30" s="1"/>
  <c r="I109" i="30"/>
  <c r="F109" i="30"/>
  <c r="E109" i="30"/>
  <c r="B109" i="30"/>
  <c r="K108" i="30"/>
  <c r="J108" i="30" s="1"/>
  <c r="I108" i="30"/>
  <c r="F108" i="30"/>
  <c r="E108" i="30"/>
  <c r="B108" i="30"/>
  <c r="K107" i="30"/>
  <c r="J107" i="30" s="1"/>
  <c r="F107" i="30"/>
  <c r="E107" i="30"/>
  <c r="B107" i="30"/>
  <c r="I107" i="30" s="1"/>
  <c r="K106" i="30"/>
  <c r="J106" i="30" s="1"/>
  <c r="I106" i="30"/>
  <c r="F106" i="30"/>
  <c r="E106" i="30"/>
  <c r="B106" i="30"/>
  <c r="K105" i="30"/>
  <c r="J105" i="30" s="1"/>
  <c r="I105" i="30"/>
  <c r="F105" i="30"/>
  <c r="E105" i="30"/>
  <c r="B105" i="30"/>
  <c r="K104" i="30"/>
  <c r="J104" i="30" s="1"/>
  <c r="I104" i="30"/>
  <c r="F104" i="30"/>
  <c r="E104" i="30"/>
  <c r="B104" i="30"/>
  <c r="K103" i="30"/>
  <c r="J103" i="30" s="1"/>
  <c r="F103" i="30"/>
  <c r="E103" i="30"/>
  <c r="B103" i="30"/>
  <c r="I103" i="30" s="1"/>
  <c r="K102" i="30"/>
  <c r="J102" i="30" s="1"/>
  <c r="I102" i="30"/>
  <c r="F102" i="30"/>
  <c r="E102" i="30"/>
  <c r="B102" i="30"/>
  <c r="K101" i="30"/>
  <c r="J101" i="30" s="1"/>
  <c r="I101" i="30"/>
  <c r="F101" i="30"/>
  <c r="E101" i="30"/>
  <c r="B101" i="30"/>
  <c r="K100" i="30"/>
  <c r="J100" i="30" s="1"/>
  <c r="I100" i="30"/>
  <c r="F100" i="30"/>
  <c r="E100" i="30"/>
  <c r="B100" i="30"/>
  <c r="K99" i="30"/>
  <c r="J99" i="30" s="1"/>
  <c r="F99" i="30"/>
  <c r="E99" i="30"/>
  <c r="B99" i="30"/>
  <c r="I99" i="30" s="1"/>
  <c r="K98" i="30"/>
  <c r="J98" i="30" s="1"/>
  <c r="I98" i="30"/>
  <c r="F98" i="30"/>
  <c r="E98" i="30"/>
  <c r="B98" i="30"/>
  <c r="K97" i="30"/>
  <c r="J97" i="30" s="1"/>
  <c r="I97" i="30"/>
  <c r="F97" i="30"/>
  <c r="E97" i="30"/>
  <c r="B97" i="30"/>
  <c r="K96" i="30"/>
  <c r="J96" i="30" s="1"/>
  <c r="I96" i="30"/>
  <c r="F96" i="30"/>
  <c r="E96" i="30"/>
  <c r="B96" i="30"/>
  <c r="K95" i="30"/>
  <c r="J95" i="30" s="1"/>
  <c r="F95" i="30"/>
  <c r="E95" i="30"/>
  <c r="B95" i="30"/>
  <c r="I95" i="30" s="1"/>
  <c r="K94" i="30"/>
  <c r="J94" i="30" s="1"/>
  <c r="I94" i="30"/>
  <c r="F94" i="30"/>
  <c r="E94" i="30"/>
  <c r="B94" i="30"/>
  <c r="K93" i="30"/>
  <c r="J93" i="30" s="1"/>
  <c r="I93" i="30"/>
  <c r="F93" i="30"/>
  <c r="E93" i="30"/>
  <c r="B93" i="30"/>
  <c r="K92" i="30"/>
  <c r="J92" i="30" s="1"/>
  <c r="I92" i="30"/>
  <c r="F92" i="30"/>
  <c r="E92" i="30"/>
  <c r="B92" i="30"/>
  <c r="K91" i="30"/>
  <c r="J91" i="30" s="1"/>
  <c r="F91" i="30"/>
  <c r="E91" i="30"/>
  <c r="B91" i="30"/>
  <c r="I91" i="30" s="1"/>
  <c r="K90" i="30"/>
  <c r="J90" i="30" s="1"/>
  <c r="I90" i="30"/>
  <c r="F90" i="30"/>
  <c r="E90" i="30"/>
  <c r="B90" i="30"/>
  <c r="K89" i="30"/>
  <c r="J89" i="30" s="1"/>
  <c r="I89" i="30"/>
  <c r="F89" i="30"/>
  <c r="E89" i="30"/>
  <c r="B89" i="30"/>
  <c r="K88" i="30"/>
  <c r="J88" i="30" s="1"/>
  <c r="I88" i="30"/>
  <c r="F88" i="30"/>
  <c r="E88" i="30"/>
  <c r="B88" i="30"/>
  <c r="K87" i="30"/>
  <c r="J87" i="30" s="1"/>
  <c r="F87" i="30"/>
  <c r="E87" i="30"/>
  <c r="B87" i="30"/>
  <c r="I87" i="30" s="1"/>
  <c r="K86" i="30"/>
  <c r="J86" i="30" s="1"/>
  <c r="I86" i="30"/>
  <c r="F86" i="30"/>
  <c r="E86" i="30"/>
  <c r="B86" i="30"/>
  <c r="K85" i="30"/>
  <c r="J85" i="30" s="1"/>
  <c r="I85" i="30"/>
  <c r="F85" i="30"/>
  <c r="E85" i="30"/>
  <c r="B85" i="30"/>
  <c r="K84" i="30"/>
  <c r="J84" i="30" s="1"/>
  <c r="I84" i="30"/>
  <c r="F84" i="30"/>
  <c r="E84" i="30"/>
  <c r="B84" i="30"/>
  <c r="K83" i="30"/>
  <c r="J83" i="30" s="1"/>
  <c r="F83" i="30"/>
  <c r="E83" i="30"/>
  <c r="B83" i="30"/>
  <c r="I83" i="30" s="1"/>
  <c r="K82" i="30"/>
  <c r="J82" i="30" s="1"/>
  <c r="I82" i="30"/>
  <c r="F82" i="30"/>
  <c r="E82" i="30"/>
  <c r="B82" i="30"/>
  <c r="K81" i="30"/>
  <c r="J81" i="30" s="1"/>
  <c r="I81" i="30"/>
  <c r="F81" i="30"/>
  <c r="E81" i="30"/>
  <c r="B81" i="30"/>
  <c r="K80" i="30"/>
  <c r="J80" i="30" s="1"/>
  <c r="I80" i="30"/>
  <c r="F80" i="30"/>
  <c r="E80" i="30"/>
  <c r="B80" i="30"/>
  <c r="K79" i="30"/>
  <c r="J79" i="30" s="1"/>
  <c r="F79" i="30"/>
  <c r="E79" i="30"/>
  <c r="B79" i="30"/>
  <c r="I79" i="30" s="1"/>
  <c r="K78" i="30"/>
  <c r="J78" i="30" s="1"/>
  <c r="I78" i="30"/>
  <c r="F78" i="30"/>
  <c r="E78" i="30"/>
  <c r="B78" i="30"/>
  <c r="K77" i="30"/>
  <c r="J77" i="30" s="1"/>
  <c r="I77" i="30"/>
  <c r="F77" i="30"/>
  <c r="E77" i="30"/>
  <c r="B77" i="30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I74" i="30"/>
  <c r="F74" i="30"/>
  <c r="E74" i="30"/>
  <c r="B74" i="30"/>
  <c r="K73" i="30"/>
  <c r="J73" i="30" s="1"/>
  <c r="I73" i="30"/>
  <c r="F73" i="30"/>
  <c r="E73" i="30"/>
  <c r="B73" i="30"/>
  <c r="K72" i="30"/>
  <c r="J72" i="30" s="1"/>
  <c r="I72" i="30"/>
  <c r="F72" i="30"/>
  <c r="E72" i="30"/>
  <c r="B72" i="30"/>
  <c r="K71" i="30"/>
  <c r="J71" i="30" s="1"/>
  <c r="F71" i="30"/>
  <c r="E71" i="30"/>
  <c r="B71" i="30"/>
  <c r="I71" i="30" s="1"/>
  <c r="K70" i="30"/>
  <c r="J70" i="30" s="1"/>
  <c r="I70" i="30"/>
  <c r="F70" i="30"/>
  <c r="E70" i="30"/>
  <c r="B70" i="30"/>
  <c r="K69" i="30"/>
  <c r="J69" i="30" s="1"/>
  <c r="I69" i="30"/>
  <c r="F69" i="30"/>
  <c r="E69" i="30"/>
  <c r="B69" i="30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I66" i="30"/>
  <c r="F66" i="30"/>
  <c r="E66" i="30"/>
  <c r="B66" i="30"/>
  <c r="K65" i="30"/>
  <c r="J65" i="30" s="1"/>
  <c r="I65" i="30"/>
  <c r="F65" i="30"/>
  <c r="E65" i="30"/>
  <c r="B65" i="30"/>
  <c r="K64" i="30"/>
  <c r="J64" i="30" s="1"/>
  <c r="I64" i="30"/>
  <c r="F64" i="30"/>
  <c r="E64" i="30"/>
  <c r="B64" i="30"/>
  <c r="K63" i="30"/>
  <c r="J63" i="30" s="1"/>
  <c r="F63" i="30"/>
  <c r="E63" i="30"/>
  <c r="B63" i="30"/>
  <c r="I63" i="30" s="1"/>
  <c r="K62" i="30"/>
  <c r="J62" i="30" s="1"/>
  <c r="I62" i="30"/>
  <c r="F62" i="30"/>
  <c r="E62" i="30"/>
  <c r="B62" i="30"/>
  <c r="K61" i="30"/>
  <c r="J61" i="30" s="1"/>
  <c r="I61" i="30"/>
  <c r="F61" i="30"/>
  <c r="E61" i="30"/>
  <c r="B61" i="30"/>
  <c r="K60" i="30"/>
  <c r="J60" i="30" s="1"/>
  <c r="I60" i="30"/>
  <c r="F60" i="30"/>
  <c r="E60" i="30"/>
  <c r="B60" i="30"/>
  <c r="K59" i="30"/>
  <c r="J59" i="30" s="1"/>
  <c r="F59" i="30"/>
  <c r="E59" i="30"/>
  <c r="B59" i="30"/>
  <c r="I59" i="30" s="1"/>
  <c r="K58" i="30"/>
  <c r="J58" i="30" s="1"/>
  <c r="I58" i="30"/>
  <c r="F58" i="30"/>
  <c r="E58" i="30"/>
  <c r="B58" i="30"/>
  <c r="K57" i="30"/>
  <c r="J57" i="30" s="1"/>
  <c r="I57" i="30"/>
  <c r="F57" i="30"/>
  <c r="E57" i="30"/>
  <c r="B57" i="30"/>
  <c r="K56" i="30"/>
  <c r="J56" i="30" s="1"/>
  <c r="I56" i="30"/>
  <c r="F56" i="30"/>
  <c r="E56" i="30"/>
  <c r="B56" i="30"/>
  <c r="K55" i="30"/>
  <c r="J55" i="30" s="1"/>
  <c r="F55" i="30"/>
  <c r="E55" i="30"/>
  <c r="B55" i="30"/>
  <c r="I55" i="30" s="1"/>
  <c r="K54" i="30"/>
  <c r="J54" i="30" s="1"/>
  <c r="I54" i="30"/>
  <c r="F54" i="30"/>
  <c r="E54" i="30"/>
  <c r="B54" i="30"/>
  <c r="K53" i="30"/>
  <c r="J53" i="30" s="1"/>
  <c r="I53" i="30"/>
  <c r="F53" i="30"/>
  <c r="E53" i="30"/>
  <c r="B53" i="30"/>
  <c r="K52" i="30"/>
  <c r="J52" i="30" s="1"/>
  <c r="I52" i="30"/>
  <c r="F52" i="30"/>
  <c r="E52" i="30"/>
  <c r="B52" i="30"/>
  <c r="K51" i="30"/>
  <c r="J51" i="30" s="1"/>
  <c r="F51" i="30"/>
  <c r="E51" i="30"/>
  <c r="B51" i="30"/>
  <c r="I51" i="30" s="1"/>
  <c r="K50" i="30"/>
  <c r="J50" i="30" s="1"/>
  <c r="I50" i="30"/>
  <c r="F50" i="30"/>
  <c r="E50" i="30"/>
  <c r="B50" i="30"/>
  <c r="K49" i="30"/>
  <c r="J49" i="30" s="1"/>
  <c r="I49" i="30"/>
  <c r="F49" i="30"/>
  <c r="E49" i="30"/>
  <c r="B49" i="30"/>
  <c r="K48" i="30"/>
  <c r="J48" i="30" s="1"/>
  <c r="I48" i="30"/>
  <c r="F48" i="30"/>
  <c r="E48" i="30"/>
  <c r="B48" i="30"/>
  <c r="K47" i="30"/>
  <c r="J47" i="30" s="1"/>
  <c r="F47" i="30"/>
  <c r="E47" i="30"/>
  <c r="B47" i="30"/>
  <c r="I47" i="30" s="1"/>
  <c r="K46" i="30"/>
  <c r="J46" i="30" s="1"/>
  <c r="I46" i="30"/>
  <c r="F46" i="30"/>
  <c r="E46" i="30"/>
  <c r="B46" i="30"/>
  <c r="K45" i="30"/>
  <c r="J45" i="30" s="1"/>
  <c r="I45" i="30"/>
  <c r="F45" i="30"/>
  <c r="E45" i="30"/>
  <c r="B45" i="30"/>
  <c r="K44" i="30"/>
  <c r="J44" i="30" s="1"/>
  <c r="I44" i="30"/>
  <c r="F44" i="30"/>
  <c r="E44" i="30"/>
  <c r="B44" i="30"/>
  <c r="K43" i="30"/>
  <c r="J43" i="30" s="1"/>
  <c r="F43" i="30"/>
  <c r="E43" i="30"/>
  <c r="B43" i="30"/>
  <c r="I43" i="30" s="1"/>
  <c r="K42" i="30"/>
  <c r="J42" i="30" s="1"/>
  <c r="I42" i="30"/>
  <c r="F42" i="30"/>
  <c r="E42" i="30"/>
  <c r="B42" i="30"/>
  <c r="K41" i="30"/>
  <c r="J41" i="30" s="1"/>
  <c r="I41" i="30"/>
  <c r="F41" i="30"/>
  <c r="E41" i="30"/>
  <c r="B41" i="30"/>
  <c r="K40" i="30"/>
  <c r="J40" i="30" s="1"/>
  <c r="I40" i="30"/>
  <c r="F40" i="30"/>
  <c r="E40" i="30"/>
  <c r="B40" i="30"/>
  <c r="K39" i="30"/>
  <c r="J39" i="30" s="1"/>
  <c r="F39" i="30"/>
  <c r="E39" i="30"/>
  <c r="B39" i="30"/>
  <c r="I39" i="30" s="1"/>
  <c r="K38" i="30"/>
  <c r="J38" i="30" s="1"/>
  <c r="I38" i="30"/>
  <c r="F38" i="30"/>
  <c r="E38" i="30"/>
  <c r="B38" i="30"/>
  <c r="K37" i="30"/>
  <c r="J37" i="30" s="1"/>
  <c r="I37" i="30"/>
  <c r="F37" i="30"/>
  <c r="E37" i="30"/>
  <c r="B37" i="30"/>
  <c r="K36" i="30"/>
  <c r="J36" i="30" s="1"/>
  <c r="I36" i="30"/>
  <c r="F36" i="30"/>
  <c r="E36" i="30"/>
  <c r="B36" i="30"/>
  <c r="K35" i="30"/>
  <c r="J35" i="30" s="1"/>
  <c r="F35" i="30"/>
  <c r="E35" i="30"/>
  <c r="B35" i="30"/>
  <c r="I35" i="30" s="1"/>
  <c r="K34" i="30"/>
  <c r="J34" i="30" s="1"/>
  <c r="I34" i="30"/>
  <c r="F34" i="30"/>
  <c r="E34" i="30"/>
  <c r="B34" i="30"/>
  <c r="K33" i="30"/>
  <c r="J33" i="30" s="1"/>
  <c r="I33" i="30"/>
  <c r="F33" i="30"/>
  <c r="E33" i="30"/>
  <c r="B33" i="30"/>
  <c r="K32" i="30"/>
  <c r="J32" i="30" s="1"/>
  <c r="I32" i="30"/>
  <c r="F32" i="30"/>
  <c r="E32" i="30"/>
  <c r="B32" i="30"/>
  <c r="K31" i="30"/>
  <c r="J31" i="30" s="1"/>
  <c r="F31" i="30"/>
  <c r="E31" i="30"/>
  <c r="B31" i="30"/>
  <c r="I31" i="30" s="1"/>
  <c r="K30" i="30"/>
  <c r="J30" i="30" s="1"/>
  <c r="I30" i="30"/>
  <c r="F30" i="30"/>
  <c r="E30" i="30"/>
  <c r="B30" i="30"/>
  <c r="K29" i="30"/>
  <c r="J29" i="30" s="1"/>
  <c r="I29" i="30"/>
  <c r="F29" i="30"/>
  <c r="E29" i="30"/>
  <c r="B29" i="30"/>
  <c r="K28" i="30"/>
  <c r="J28" i="30" s="1"/>
  <c r="I28" i="30"/>
  <c r="F28" i="30"/>
  <c r="E28" i="30"/>
  <c r="B28" i="30"/>
  <c r="K27" i="30"/>
  <c r="J27" i="30" s="1"/>
  <c r="F27" i="30"/>
  <c r="E27" i="30"/>
  <c r="B27" i="30"/>
  <c r="I27" i="30" s="1"/>
  <c r="K26" i="30"/>
  <c r="J26" i="30" s="1"/>
  <c r="I26" i="30"/>
  <c r="F26" i="30"/>
  <c r="E26" i="30"/>
  <c r="B26" i="30"/>
  <c r="K25" i="30"/>
  <c r="J25" i="30" s="1"/>
  <c r="I25" i="30"/>
  <c r="F25" i="30"/>
  <c r="E25" i="30"/>
  <c r="B25" i="30"/>
  <c r="K24" i="30"/>
  <c r="J24" i="30" s="1"/>
  <c r="I24" i="30"/>
  <c r="F24" i="30"/>
  <c r="E24" i="30"/>
  <c r="B24" i="30"/>
  <c r="K23" i="30"/>
  <c r="J23" i="30" s="1"/>
  <c r="F23" i="30"/>
  <c r="E23" i="30"/>
  <c r="B23" i="30"/>
  <c r="I23" i="30" s="1"/>
  <c r="K22" i="30"/>
  <c r="J22" i="30" s="1"/>
  <c r="I22" i="30"/>
  <c r="F22" i="30"/>
  <c r="E22" i="30"/>
  <c r="B22" i="30"/>
  <c r="K21" i="30"/>
  <c r="J21" i="30" s="1"/>
  <c r="I21" i="30"/>
  <c r="F21" i="30"/>
  <c r="E21" i="30"/>
  <c r="B21" i="30"/>
  <c r="K20" i="30"/>
  <c r="J20" i="30" s="1"/>
  <c r="I20" i="30"/>
  <c r="F20" i="30"/>
  <c r="E20" i="30"/>
  <c r="B20" i="30"/>
  <c r="K19" i="30"/>
  <c r="J19" i="30" s="1"/>
  <c r="F19" i="30"/>
  <c r="E19" i="30"/>
  <c r="B19" i="30"/>
  <c r="I19" i="30" s="1"/>
  <c r="K18" i="30"/>
  <c r="J18" i="30" s="1"/>
  <c r="I18" i="30"/>
  <c r="F18" i="30"/>
  <c r="E18" i="30"/>
  <c r="B18" i="30"/>
  <c r="K17" i="30"/>
  <c r="J17" i="30" s="1"/>
  <c r="I17" i="30"/>
  <c r="F17" i="30"/>
  <c r="E17" i="30"/>
  <c r="B17" i="30"/>
  <c r="K16" i="30"/>
  <c r="J16" i="30" s="1"/>
  <c r="I16" i="30"/>
  <c r="F16" i="30"/>
  <c r="E16" i="30"/>
  <c r="B16" i="30"/>
  <c r="K15" i="30"/>
  <c r="J15" i="30" s="1"/>
  <c r="F15" i="30"/>
  <c r="E15" i="30"/>
  <c r="B15" i="30"/>
  <c r="I15" i="30" s="1"/>
  <c r="K14" i="30"/>
  <c r="J14" i="30" s="1"/>
  <c r="I14" i="30"/>
  <c r="F14" i="30"/>
  <c r="E14" i="30"/>
  <c r="B14" i="30"/>
  <c r="K13" i="30"/>
  <c r="J13" i="30" s="1"/>
  <c r="I13" i="30"/>
  <c r="F13" i="30"/>
  <c r="E13" i="30"/>
  <c r="B13" i="30"/>
  <c r="K12" i="30"/>
  <c r="J12" i="30" s="1"/>
  <c r="I12" i="30"/>
  <c r="F12" i="30"/>
  <c r="E12" i="30"/>
  <c r="B12" i="30"/>
  <c r="K11" i="30"/>
  <c r="J11" i="30" s="1"/>
  <c r="F11" i="30"/>
  <c r="E11" i="30"/>
  <c r="B11" i="30"/>
  <c r="I11" i="30" s="1"/>
  <c r="K10" i="30"/>
  <c r="J10" i="30" s="1"/>
  <c r="I10" i="30"/>
  <c r="F10" i="30"/>
  <c r="E10" i="30"/>
  <c r="B10" i="30"/>
  <c r="K9" i="30"/>
  <c r="J9" i="30" s="1"/>
  <c r="I9" i="30"/>
  <c r="F9" i="30"/>
  <c r="E9" i="30"/>
  <c r="B9" i="30"/>
  <c r="K8" i="30"/>
  <c r="J8" i="30" s="1"/>
  <c r="I8" i="30"/>
  <c r="F8" i="30"/>
  <c r="E8" i="30"/>
  <c r="B8" i="30"/>
  <c r="K7" i="30"/>
  <c r="J7" i="30" s="1"/>
  <c r="F7" i="30"/>
  <c r="E7" i="30"/>
  <c r="B7" i="30"/>
  <c r="I7" i="30" s="1"/>
  <c r="K6" i="30"/>
  <c r="J6" i="30" s="1"/>
  <c r="I6" i="30"/>
  <c r="F6" i="30"/>
  <c r="E6" i="30"/>
  <c r="B6" i="30"/>
  <c r="K5" i="30"/>
  <c r="J5" i="30" s="1"/>
  <c r="I5" i="30"/>
  <c r="F5" i="30"/>
  <c r="E5" i="30"/>
  <c r="B5" i="30"/>
  <c r="K4" i="30"/>
  <c r="J4" i="30" s="1"/>
  <c r="I4" i="30"/>
  <c r="F4" i="30"/>
  <c r="E4" i="30"/>
  <c r="B4" i="30"/>
  <c r="K3" i="30"/>
  <c r="J3" i="30" s="1"/>
  <c r="F3" i="30"/>
  <c r="E3" i="30"/>
  <c r="B3" i="30"/>
  <c r="I3" i="30" s="1"/>
  <c r="K2" i="30"/>
  <c r="J2" i="30" s="1"/>
  <c r="I2" i="30"/>
  <c r="F2" i="30"/>
  <c r="E2" i="30"/>
  <c r="B2" i="30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B29" i="26"/>
  <c r="J29" i="4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O28" i="26"/>
  <c r="G28" i="4" s="1"/>
  <c r="N28" i="26"/>
  <c r="F28" i="4" s="1"/>
  <c r="L28" i="26"/>
  <c r="K28" i="26"/>
  <c r="J28" i="26"/>
  <c r="G28" i="6" s="1"/>
  <c r="H28" i="26"/>
  <c r="G28" i="26"/>
  <c r="Q28" i="4" s="1"/>
  <c r="D28" i="26"/>
  <c r="B28" i="26"/>
  <c r="A28" i="26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B27" i="26"/>
  <c r="J27" i="4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O26" i="26"/>
  <c r="G26" i="4" s="1"/>
  <c r="N26" i="26"/>
  <c r="F26" i="4" s="1"/>
  <c r="L26" i="26"/>
  <c r="K26" i="26"/>
  <c r="J26" i="26"/>
  <c r="G26" i="6" s="1"/>
  <c r="H26" i="26"/>
  <c r="G26" i="26"/>
  <c r="Q26" i="4" s="1"/>
  <c r="D26" i="26"/>
  <c r="B26" i="26"/>
  <c r="A26" i="26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B25" i="26"/>
  <c r="J25" i="4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O24" i="26"/>
  <c r="G24" i="4" s="1"/>
  <c r="N24" i="26"/>
  <c r="F24" i="4" s="1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O22" i="26"/>
  <c r="G22" i="4" s="1"/>
  <c r="N22" i="26"/>
  <c r="F22" i="4" s="1"/>
  <c r="L22" i="26"/>
  <c r="K22" i="26"/>
  <c r="J22" i="26"/>
  <c r="G22" i="6" s="1"/>
  <c r="H22" i="26"/>
  <c r="G22" i="26"/>
  <c r="Q22" i="4" s="1"/>
  <c r="D22" i="26"/>
  <c r="B22" i="26"/>
  <c r="A22" i="26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B21" i="26"/>
  <c r="J21" i="4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O20" i="26"/>
  <c r="G20" i="4" s="1"/>
  <c r="N20" i="26"/>
  <c r="F20" i="4" s="1"/>
  <c r="L20" i="26"/>
  <c r="K20" i="26"/>
  <c r="J20" i="26"/>
  <c r="G20" i="6" s="1"/>
  <c r="H20" i="26"/>
  <c r="G20" i="26"/>
  <c r="Q20" i="4" s="1"/>
  <c r="D20" i="26"/>
  <c r="B20" i="26"/>
  <c r="A20" i="26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B19" i="26"/>
  <c r="J19" i="4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O18" i="26"/>
  <c r="G18" i="4" s="1"/>
  <c r="N18" i="26"/>
  <c r="F18" i="4" s="1"/>
  <c r="L18" i="26"/>
  <c r="K18" i="26"/>
  <c r="J18" i="26"/>
  <c r="G18" i="6" s="1"/>
  <c r="H18" i="26"/>
  <c r="G18" i="26"/>
  <c r="Q18" i="4" s="1"/>
  <c r="D18" i="26"/>
  <c r="B18" i="26"/>
  <c r="A18" i="26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B17" i="26"/>
  <c r="J17" i="4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O16" i="26"/>
  <c r="G16" i="4" s="1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O15" i="26"/>
  <c r="G15" i="4" s="1"/>
  <c r="N15" i="26"/>
  <c r="F15" i="4" s="1"/>
  <c r="L15" i="26"/>
  <c r="K15" i="26"/>
  <c r="J15" i="26"/>
  <c r="G15" i="6" s="1"/>
  <c r="H15" i="26"/>
  <c r="G15" i="26"/>
  <c r="Q15" i="4" s="1"/>
  <c r="D15" i="26"/>
  <c r="B15" i="26"/>
  <c r="A15" i="26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B14" i="26"/>
  <c r="J14" i="4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O13" i="26"/>
  <c r="G13" i="4" s="1"/>
  <c r="N13" i="26"/>
  <c r="F13" i="4" s="1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F11" i="4" s="1"/>
  <c r="J11" i="26"/>
  <c r="G11" i="6" s="1"/>
  <c r="H11" i="26"/>
  <c r="G11" i="26"/>
  <c r="Q11" i="4" s="1"/>
  <c r="D11" i="26"/>
  <c r="B11" i="26"/>
  <c r="A11" i="26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B10" i="26"/>
  <c r="J10" i="4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O9" i="26"/>
  <c r="G9" i="4" s="1"/>
  <c r="N9" i="26"/>
  <c r="F9" i="4" s="1"/>
  <c r="L9" i="26"/>
  <c r="K9" i="26"/>
  <c r="J9" i="26"/>
  <c r="G9" i="6" s="1"/>
  <c r="H9" i="26"/>
  <c r="G9" i="26"/>
  <c r="Q9" i="4" s="1"/>
  <c r="D9" i="26"/>
  <c r="B9" i="26"/>
  <c r="A9" i="26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B8" i="26"/>
  <c r="J8" i="4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O7" i="26"/>
  <c r="G7" i="4" s="1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O6" i="26"/>
  <c r="G6" i="4" s="1"/>
  <c r="N6" i="26"/>
  <c r="F6" i="4" s="1"/>
  <c r="L6" i="26"/>
  <c r="K6" i="26"/>
  <c r="J6" i="26"/>
  <c r="G6" i="6" s="1"/>
  <c r="H6" i="26"/>
  <c r="G6" i="26"/>
  <c r="Q6" i="4" s="1"/>
  <c r="D6" i="26"/>
  <c r="B6" i="26"/>
  <c r="A6" i="26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O5" i="26"/>
  <c r="G5" i="4" s="1"/>
  <c r="N5" i="26"/>
  <c r="F5" i="4" s="1"/>
  <c r="L5" i="26"/>
  <c r="K5" i="26"/>
  <c r="J5" i="26"/>
  <c r="G5" i="6" s="1"/>
  <c r="H5" i="26"/>
  <c r="G5" i="26"/>
  <c r="Q5" i="4" s="1"/>
  <c r="D5" i="26"/>
  <c r="B5" i="26"/>
  <c r="A5" i="26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O3" i="26"/>
  <c r="G3" i="4" s="1"/>
  <c r="N3" i="26"/>
  <c r="F3" i="4" s="1"/>
  <c r="L3" i="26"/>
  <c r="K3" i="26"/>
  <c r="J3" i="26"/>
  <c r="G3" i="6" s="1"/>
  <c r="H3" i="26"/>
  <c r="G3" i="26"/>
  <c r="Q3" i="4" s="1"/>
  <c r="D3" i="26"/>
  <c r="B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I75" i="18"/>
  <c r="G75" i="18" s="1"/>
  <c r="H75" i="18"/>
  <c r="F75" i="18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I60" i="18"/>
  <c r="G60" i="18" s="1"/>
  <c r="H60" i="18"/>
  <c r="F60" i="18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I54" i="18"/>
  <c r="G54" i="18" s="1"/>
  <c r="H54" i="18"/>
  <c r="F54" i="18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I48" i="18"/>
  <c r="H48" i="18"/>
  <c r="F48" i="18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I25" i="18"/>
  <c r="H25" i="18"/>
  <c r="F25" i="18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K302" i="27"/>
  <c r="I302" i="27"/>
  <c r="F302" i="27"/>
  <c r="A302" i="27"/>
  <c r="K301" i="27"/>
  <c r="I301" i="27"/>
  <c r="F301" i="27"/>
  <c r="A301" i="27"/>
  <c r="K300" i="27"/>
  <c r="I300" i="27"/>
  <c r="F300" i="27"/>
  <c r="A300" i="27"/>
  <c r="K299" i="27"/>
  <c r="I299" i="27"/>
  <c r="F299" i="27"/>
  <c r="A299" i="27"/>
  <c r="K298" i="27"/>
  <c r="I298" i="27"/>
  <c r="F298" i="27"/>
  <c r="A298" i="27"/>
  <c r="K297" i="27"/>
  <c r="I297" i="27"/>
  <c r="F297" i="27"/>
  <c r="A297" i="27"/>
  <c r="K296" i="27"/>
  <c r="I296" i="27"/>
  <c r="F296" i="27"/>
  <c r="A296" i="27"/>
  <c r="K295" i="27"/>
  <c r="I295" i="27"/>
  <c r="F295" i="27"/>
  <c r="A295" i="27"/>
  <c r="K294" i="27"/>
  <c r="I294" i="27"/>
  <c r="F294" i="27"/>
  <c r="A294" i="27"/>
  <c r="K293" i="27"/>
  <c r="I293" i="27"/>
  <c r="F293" i="27"/>
  <c r="A293" i="27"/>
  <c r="K292" i="27"/>
  <c r="I292" i="27"/>
  <c r="F292" i="27"/>
  <c r="A292" i="27"/>
  <c r="K291" i="27"/>
  <c r="I291" i="27"/>
  <c r="F291" i="27"/>
  <c r="A291" i="27"/>
  <c r="K290" i="27"/>
  <c r="I290" i="27"/>
  <c r="F290" i="27"/>
  <c r="A290" i="27"/>
  <c r="K289" i="27"/>
  <c r="I289" i="27"/>
  <c r="F289" i="27"/>
  <c r="A289" i="27"/>
  <c r="K288" i="27"/>
  <c r="I288" i="27"/>
  <c r="F288" i="27"/>
  <c r="A288" i="27"/>
  <c r="K287" i="27"/>
  <c r="I287" i="27"/>
  <c r="F287" i="27"/>
  <c r="A287" i="27"/>
  <c r="K286" i="27"/>
  <c r="I286" i="27"/>
  <c r="F286" i="27"/>
  <c r="A286" i="27"/>
  <c r="K285" i="27"/>
  <c r="I285" i="27"/>
  <c r="F285" i="27"/>
  <c r="A285" i="27"/>
  <c r="K284" i="27"/>
  <c r="I284" i="27"/>
  <c r="F284" i="27"/>
  <c r="A284" i="27"/>
  <c r="K283" i="27"/>
  <c r="I283" i="27"/>
  <c r="F283" i="27"/>
  <c r="A283" i="27"/>
  <c r="K282" i="27"/>
  <c r="I282" i="27"/>
  <c r="F282" i="27"/>
  <c r="A282" i="27"/>
  <c r="K281" i="27"/>
  <c r="I281" i="27"/>
  <c r="F281" i="27"/>
  <c r="A281" i="27"/>
  <c r="K280" i="27"/>
  <c r="I280" i="27"/>
  <c r="F280" i="27"/>
  <c r="A280" i="27"/>
  <c r="K279" i="27"/>
  <c r="I279" i="27"/>
  <c r="F279" i="27"/>
  <c r="A279" i="27"/>
  <c r="K278" i="27"/>
  <c r="I278" i="27"/>
  <c r="F278" i="27"/>
  <c r="A278" i="27"/>
  <c r="K277" i="27"/>
  <c r="I277" i="27"/>
  <c r="F277" i="27"/>
  <c r="A277" i="27"/>
  <c r="K276" i="27"/>
  <c r="I276" i="27"/>
  <c r="F276" i="27"/>
  <c r="A276" i="27"/>
  <c r="K275" i="27"/>
  <c r="I275" i="27"/>
  <c r="F275" i="27"/>
  <c r="A275" i="27"/>
  <c r="K274" i="27"/>
  <c r="I274" i="27"/>
  <c r="F274" i="27"/>
  <c r="A274" i="27"/>
  <c r="K273" i="27"/>
  <c r="I273" i="27"/>
  <c r="F273" i="27"/>
  <c r="A273" i="27"/>
  <c r="K272" i="27"/>
  <c r="I272" i="27"/>
  <c r="F272" i="27"/>
  <c r="A272" i="27"/>
  <c r="K271" i="27"/>
  <c r="I271" i="27"/>
  <c r="F271" i="27"/>
  <c r="A271" i="27"/>
  <c r="K270" i="27"/>
  <c r="I270" i="27"/>
  <c r="F270" i="27"/>
  <c r="A270" i="27"/>
  <c r="K269" i="27"/>
  <c r="I269" i="27"/>
  <c r="F269" i="27"/>
  <c r="A269" i="27"/>
  <c r="K268" i="27"/>
  <c r="I268" i="27"/>
  <c r="F268" i="27"/>
  <c r="A268" i="27"/>
  <c r="K267" i="27"/>
  <c r="I267" i="27"/>
  <c r="F267" i="27"/>
  <c r="A267" i="27"/>
  <c r="K266" i="27"/>
  <c r="I266" i="27"/>
  <c r="F266" i="27"/>
  <c r="A266" i="27"/>
  <c r="K265" i="27"/>
  <c r="I265" i="27"/>
  <c r="F265" i="27"/>
  <c r="A265" i="27"/>
  <c r="K264" i="27"/>
  <c r="I264" i="27"/>
  <c r="F264" i="27"/>
  <c r="A264" i="27"/>
  <c r="K263" i="27"/>
  <c r="I263" i="27"/>
  <c r="F263" i="27"/>
  <c r="A263" i="27"/>
  <c r="K262" i="27"/>
  <c r="I262" i="27"/>
  <c r="F262" i="27"/>
  <c r="A262" i="27"/>
  <c r="K261" i="27"/>
  <c r="I261" i="27"/>
  <c r="F261" i="27"/>
  <c r="A261" i="27"/>
  <c r="I260" i="27"/>
  <c r="F260" i="27"/>
  <c r="A260" i="27"/>
  <c r="K259" i="27"/>
  <c r="I259" i="27"/>
  <c r="F259" i="27"/>
  <c r="A259" i="27"/>
  <c r="I258" i="27"/>
  <c r="F258" i="27"/>
  <c r="A258" i="27"/>
  <c r="K257" i="27"/>
  <c r="I257" i="27"/>
  <c r="F257" i="27"/>
  <c r="A257" i="27"/>
  <c r="K256" i="27"/>
  <c r="I256" i="27"/>
  <c r="F256" i="27"/>
  <c r="A256" i="27"/>
  <c r="K255" i="27"/>
  <c r="I255" i="27"/>
  <c r="F255" i="27"/>
  <c r="A255" i="27"/>
  <c r="K254" i="27"/>
  <c r="I254" i="27"/>
  <c r="F254" i="27"/>
  <c r="A254" i="27"/>
  <c r="K253" i="27"/>
  <c r="I253" i="27"/>
  <c r="F253" i="27"/>
  <c r="A253" i="27"/>
  <c r="K252" i="27"/>
  <c r="I252" i="27"/>
  <c r="F252" i="27"/>
  <c r="A252" i="27"/>
  <c r="K251" i="27"/>
  <c r="I251" i="27"/>
  <c r="F251" i="27"/>
  <c r="A251" i="27"/>
  <c r="K250" i="27"/>
  <c r="I250" i="27"/>
  <c r="F250" i="27"/>
  <c r="A250" i="27"/>
  <c r="K249" i="27"/>
  <c r="I249" i="27"/>
  <c r="F249" i="27"/>
  <c r="A249" i="27"/>
  <c r="I248" i="27"/>
  <c r="F248" i="27"/>
  <c r="A248" i="27"/>
  <c r="K247" i="27"/>
  <c r="I247" i="27"/>
  <c r="F247" i="27"/>
  <c r="A247" i="27"/>
  <c r="K246" i="27"/>
  <c r="I246" i="27"/>
  <c r="F246" i="27"/>
  <c r="A246" i="27"/>
  <c r="K245" i="27"/>
  <c r="I245" i="27"/>
  <c r="F245" i="27"/>
  <c r="A245" i="27"/>
  <c r="K244" i="27"/>
  <c r="I244" i="27"/>
  <c r="F244" i="27"/>
  <c r="A244" i="27"/>
  <c r="K243" i="27"/>
  <c r="I243" i="27"/>
  <c r="F243" i="27"/>
  <c r="A243" i="27"/>
  <c r="K242" i="27"/>
  <c r="I242" i="27"/>
  <c r="F242" i="27"/>
  <c r="A242" i="27"/>
  <c r="K241" i="27"/>
  <c r="I241" i="27"/>
  <c r="F241" i="27"/>
  <c r="A241" i="27"/>
  <c r="I240" i="27"/>
  <c r="F240" i="27"/>
  <c r="A240" i="27"/>
  <c r="K239" i="27"/>
  <c r="I239" i="27"/>
  <c r="F239" i="27"/>
  <c r="A239" i="27"/>
  <c r="I238" i="27"/>
  <c r="F238" i="27"/>
  <c r="A238" i="27"/>
  <c r="K237" i="27"/>
  <c r="I237" i="27"/>
  <c r="F237" i="27"/>
  <c r="A237" i="27"/>
  <c r="K236" i="27"/>
  <c r="I236" i="27"/>
  <c r="F236" i="27"/>
  <c r="A236" i="27"/>
  <c r="K235" i="27"/>
  <c r="I235" i="27"/>
  <c r="F235" i="27"/>
  <c r="A235" i="27"/>
  <c r="K234" i="27"/>
  <c r="I234" i="27"/>
  <c r="F234" i="27"/>
  <c r="A234" i="27"/>
  <c r="K233" i="27"/>
  <c r="I233" i="27"/>
  <c r="F233" i="27"/>
  <c r="A233" i="27"/>
  <c r="K232" i="27"/>
  <c r="I232" i="27"/>
  <c r="F232" i="27"/>
  <c r="A232" i="27"/>
  <c r="K231" i="27"/>
  <c r="I231" i="27"/>
  <c r="F231" i="27"/>
  <c r="A231" i="27"/>
  <c r="K230" i="27"/>
  <c r="I230" i="27"/>
  <c r="F230" i="27"/>
  <c r="A230" i="27"/>
  <c r="I229" i="27"/>
  <c r="F229" i="27"/>
  <c r="A229" i="27"/>
  <c r="K228" i="27"/>
  <c r="I228" i="27"/>
  <c r="F228" i="27"/>
  <c r="A228" i="27"/>
  <c r="K227" i="27"/>
  <c r="I227" i="27"/>
  <c r="F227" i="27"/>
  <c r="A227" i="27"/>
  <c r="I226" i="27"/>
  <c r="F226" i="27"/>
  <c r="A226" i="27"/>
  <c r="K225" i="27"/>
  <c r="I225" i="27"/>
  <c r="F225" i="27"/>
  <c r="A225" i="27"/>
  <c r="K224" i="27"/>
  <c r="I224" i="27"/>
  <c r="F224" i="27"/>
  <c r="A224" i="27"/>
  <c r="K223" i="27"/>
  <c r="I223" i="27"/>
  <c r="F223" i="27"/>
  <c r="A223" i="27"/>
  <c r="K222" i="27"/>
  <c r="I222" i="27"/>
  <c r="F222" i="27"/>
  <c r="A222" i="27"/>
  <c r="K221" i="27"/>
  <c r="I221" i="27"/>
  <c r="F221" i="27"/>
  <c r="A221" i="27"/>
  <c r="I220" i="27"/>
  <c r="F220" i="27"/>
  <c r="A220" i="27"/>
  <c r="K219" i="27"/>
  <c r="I219" i="27"/>
  <c r="F219" i="27"/>
  <c r="A219" i="27"/>
  <c r="I218" i="27"/>
  <c r="F218" i="27"/>
  <c r="A218" i="27"/>
  <c r="K217" i="27"/>
  <c r="I217" i="27"/>
  <c r="F217" i="27"/>
  <c r="A217" i="27"/>
  <c r="K216" i="27"/>
  <c r="I216" i="27"/>
  <c r="F216" i="27"/>
  <c r="A216" i="27"/>
  <c r="K215" i="27"/>
  <c r="I215" i="27"/>
  <c r="F215" i="27"/>
  <c r="A215" i="27"/>
  <c r="I214" i="27"/>
  <c r="F214" i="27"/>
  <c r="A214" i="27"/>
  <c r="K213" i="27"/>
  <c r="I213" i="27"/>
  <c r="F213" i="27"/>
  <c r="A213" i="27"/>
  <c r="K212" i="27"/>
  <c r="I212" i="27"/>
  <c r="F212" i="27"/>
  <c r="A212" i="27"/>
  <c r="I211" i="27"/>
  <c r="F211" i="27"/>
  <c r="A211" i="27"/>
  <c r="K210" i="27"/>
  <c r="I210" i="27"/>
  <c r="F210" i="27"/>
  <c r="A210" i="27"/>
  <c r="K209" i="27"/>
  <c r="I209" i="27"/>
  <c r="F209" i="27"/>
  <c r="A209" i="27"/>
  <c r="K208" i="27"/>
  <c r="I208" i="27"/>
  <c r="F208" i="27"/>
  <c r="A208" i="27"/>
  <c r="K207" i="27"/>
  <c r="I207" i="27"/>
  <c r="F207" i="27"/>
  <c r="A207" i="27"/>
  <c r="K206" i="27"/>
  <c r="I206" i="27"/>
  <c r="F206" i="27"/>
  <c r="A206" i="27"/>
  <c r="K205" i="27"/>
  <c r="I205" i="27"/>
  <c r="F205" i="27"/>
  <c r="A205" i="27"/>
  <c r="I204" i="27"/>
  <c r="F204" i="27"/>
  <c r="A204" i="27"/>
  <c r="K203" i="27"/>
  <c r="I203" i="27"/>
  <c r="F203" i="27"/>
  <c r="A203" i="27"/>
  <c r="K202" i="27"/>
  <c r="I202" i="27"/>
  <c r="F202" i="27"/>
  <c r="A202" i="27"/>
  <c r="K201" i="27"/>
  <c r="I201" i="27"/>
  <c r="F201" i="27"/>
  <c r="A201" i="27"/>
  <c r="K200" i="27"/>
  <c r="I200" i="27"/>
  <c r="F200" i="27"/>
  <c r="A200" i="27"/>
  <c r="K199" i="27"/>
  <c r="I199" i="27"/>
  <c r="F199" i="27"/>
  <c r="A199" i="27"/>
  <c r="I198" i="27"/>
  <c r="F198" i="27"/>
  <c r="A198" i="27"/>
  <c r="K197" i="27"/>
  <c r="I197" i="27"/>
  <c r="F197" i="27"/>
  <c r="A197" i="27"/>
  <c r="K196" i="27"/>
  <c r="I196" i="27"/>
  <c r="F196" i="27"/>
  <c r="A196" i="27"/>
  <c r="K195" i="27"/>
  <c r="I195" i="27"/>
  <c r="F195" i="27"/>
  <c r="A195" i="27"/>
  <c r="K194" i="27"/>
  <c r="I194" i="27"/>
  <c r="F194" i="27"/>
  <c r="A194" i="27"/>
  <c r="K193" i="27"/>
  <c r="I193" i="27"/>
  <c r="F193" i="27"/>
  <c r="A193" i="27"/>
  <c r="K192" i="27"/>
  <c r="I192" i="27"/>
  <c r="F192" i="27"/>
  <c r="A192" i="27"/>
  <c r="K191" i="27"/>
  <c r="I191" i="27"/>
  <c r="F191" i="27"/>
  <c r="A191" i="27"/>
  <c r="K190" i="27"/>
  <c r="I190" i="27"/>
  <c r="F190" i="27"/>
  <c r="A190" i="27"/>
  <c r="K189" i="27"/>
  <c r="I189" i="27"/>
  <c r="F189" i="27"/>
  <c r="A189" i="27"/>
  <c r="K188" i="27"/>
  <c r="I188" i="27"/>
  <c r="F188" i="27"/>
  <c r="A188" i="27"/>
  <c r="K187" i="27"/>
  <c r="I187" i="27"/>
  <c r="F187" i="27"/>
  <c r="A187" i="27"/>
  <c r="K186" i="27"/>
  <c r="I186" i="27"/>
  <c r="F186" i="27"/>
  <c r="A186" i="27"/>
  <c r="K185" i="27"/>
  <c r="I185" i="27"/>
  <c r="F185" i="27"/>
  <c r="A185" i="27"/>
  <c r="K184" i="27"/>
  <c r="I184" i="27"/>
  <c r="F184" i="27"/>
  <c r="A184" i="27"/>
  <c r="K183" i="27"/>
  <c r="I183" i="27"/>
  <c r="F183" i="27"/>
  <c r="A183" i="27"/>
  <c r="K182" i="27"/>
  <c r="I182" i="27"/>
  <c r="F182" i="27"/>
  <c r="A182" i="27"/>
  <c r="K181" i="27"/>
  <c r="I181" i="27"/>
  <c r="F181" i="27"/>
  <c r="A181" i="27"/>
  <c r="K180" i="27"/>
  <c r="I180" i="27"/>
  <c r="F180" i="27"/>
  <c r="A180" i="27"/>
  <c r="K179" i="27"/>
  <c r="I179" i="27"/>
  <c r="F179" i="27"/>
  <c r="A179" i="27"/>
  <c r="K178" i="27"/>
  <c r="I178" i="27"/>
  <c r="F178" i="27"/>
  <c r="A178" i="27"/>
  <c r="I177" i="27"/>
  <c r="F177" i="27"/>
  <c r="A177" i="27"/>
  <c r="K176" i="27"/>
  <c r="I176" i="27"/>
  <c r="F176" i="27"/>
  <c r="A176" i="27"/>
  <c r="K175" i="27"/>
  <c r="I175" i="27"/>
  <c r="F175" i="27"/>
  <c r="A175" i="27"/>
  <c r="K174" i="27"/>
  <c r="I174" i="27"/>
  <c r="F174" i="27"/>
  <c r="A174" i="27"/>
  <c r="K173" i="27"/>
  <c r="I173" i="27"/>
  <c r="F173" i="27"/>
  <c r="A173" i="27"/>
  <c r="K172" i="27"/>
  <c r="I172" i="27"/>
  <c r="F172" i="27"/>
  <c r="A172" i="27"/>
  <c r="K171" i="27"/>
  <c r="I171" i="27"/>
  <c r="F171" i="27"/>
  <c r="A171" i="27"/>
  <c r="I170" i="27"/>
  <c r="F170" i="27"/>
  <c r="A170" i="27"/>
  <c r="K169" i="27"/>
  <c r="I169" i="27"/>
  <c r="F169" i="27"/>
  <c r="A169" i="27"/>
  <c r="K168" i="27"/>
  <c r="I168" i="27"/>
  <c r="F168" i="27"/>
  <c r="A168" i="27"/>
  <c r="K167" i="27"/>
  <c r="I167" i="27"/>
  <c r="F167" i="27"/>
  <c r="A167" i="27"/>
  <c r="K166" i="27"/>
  <c r="I166" i="27"/>
  <c r="F166" i="27"/>
  <c r="A166" i="27"/>
  <c r="K165" i="27"/>
  <c r="I165" i="27"/>
  <c r="F165" i="27"/>
  <c r="A165" i="27"/>
  <c r="K164" i="27"/>
  <c r="I164" i="27"/>
  <c r="F164" i="27"/>
  <c r="A164" i="27"/>
  <c r="K163" i="27"/>
  <c r="I163" i="27"/>
  <c r="F163" i="27"/>
  <c r="A163" i="27"/>
  <c r="K162" i="27"/>
  <c r="I162" i="27"/>
  <c r="F162" i="27"/>
  <c r="A162" i="27"/>
  <c r="K161" i="27"/>
  <c r="I161" i="27"/>
  <c r="F161" i="27"/>
  <c r="A161" i="27"/>
  <c r="K160" i="27"/>
  <c r="I160" i="27"/>
  <c r="F160" i="27"/>
  <c r="A160" i="27"/>
  <c r="K159" i="27"/>
  <c r="I159" i="27"/>
  <c r="F159" i="27"/>
  <c r="A159" i="27"/>
  <c r="K158" i="27"/>
  <c r="I158" i="27"/>
  <c r="F158" i="27"/>
  <c r="A158" i="27"/>
  <c r="K157" i="27"/>
  <c r="I157" i="27"/>
  <c r="F157" i="27"/>
  <c r="A157" i="27"/>
  <c r="K156" i="27"/>
  <c r="I156" i="27"/>
  <c r="F156" i="27"/>
  <c r="A156" i="27"/>
  <c r="I155" i="27"/>
  <c r="F155" i="27"/>
  <c r="A155" i="27"/>
  <c r="K154" i="27"/>
  <c r="I154" i="27"/>
  <c r="F154" i="27"/>
  <c r="A154" i="27"/>
  <c r="K153" i="27"/>
  <c r="I153" i="27"/>
  <c r="F153" i="27"/>
  <c r="A153" i="27"/>
  <c r="K152" i="27"/>
  <c r="I152" i="27"/>
  <c r="F152" i="27"/>
  <c r="A152" i="27"/>
  <c r="K151" i="27"/>
  <c r="I151" i="27"/>
  <c r="F151" i="27"/>
  <c r="A151" i="27"/>
  <c r="K150" i="27"/>
  <c r="I150" i="27"/>
  <c r="F150" i="27"/>
  <c r="A150" i="27"/>
  <c r="K149" i="27"/>
  <c r="I149" i="27"/>
  <c r="F149" i="27"/>
  <c r="A149" i="27"/>
  <c r="K148" i="27"/>
  <c r="I148" i="27"/>
  <c r="F148" i="27"/>
  <c r="A148" i="27"/>
  <c r="K147" i="27"/>
  <c r="I147" i="27"/>
  <c r="F147" i="27"/>
  <c r="A147" i="27"/>
  <c r="K146" i="27"/>
  <c r="I146" i="27"/>
  <c r="F146" i="27"/>
  <c r="A146" i="27"/>
  <c r="K145" i="27"/>
  <c r="I145" i="27"/>
  <c r="F145" i="27"/>
  <c r="A145" i="27"/>
  <c r="K144" i="27"/>
  <c r="I144" i="27"/>
  <c r="F144" i="27"/>
  <c r="A144" i="27"/>
  <c r="K143" i="27"/>
  <c r="I143" i="27"/>
  <c r="F143" i="27"/>
  <c r="A143" i="27"/>
  <c r="I142" i="27"/>
  <c r="F142" i="27"/>
  <c r="A142" i="27"/>
  <c r="K141" i="27"/>
  <c r="I141" i="27"/>
  <c r="F141" i="27"/>
  <c r="A141" i="27"/>
  <c r="K140" i="27"/>
  <c r="I140" i="27"/>
  <c r="F140" i="27"/>
  <c r="A140" i="27"/>
  <c r="K139" i="27"/>
  <c r="I139" i="27"/>
  <c r="F139" i="27"/>
  <c r="A139" i="27"/>
  <c r="K138" i="27"/>
  <c r="I138" i="27"/>
  <c r="F138" i="27"/>
  <c r="A138" i="27"/>
  <c r="K137" i="27"/>
  <c r="I137" i="27"/>
  <c r="F137" i="27"/>
  <c r="A137" i="27"/>
  <c r="K136" i="27"/>
  <c r="I136" i="27"/>
  <c r="F136" i="27"/>
  <c r="A136" i="27"/>
  <c r="K135" i="27"/>
  <c r="I135" i="27"/>
  <c r="F135" i="27"/>
  <c r="A135" i="27"/>
  <c r="K134" i="27"/>
  <c r="I134" i="27"/>
  <c r="F134" i="27"/>
  <c r="A134" i="27"/>
  <c r="K133" i="27"/>
  <c r="I133" i="27"/>
  <c r="F133" i="27"/>
  <c r="A133" i="27"/>
  <c r="K132" i="27"/>
  <c r="I132" i="27"/>
  <c r="F132" i="27"/>
  <c r="A132" i="27"/>
  <c r="I131" i="27"/>
  <c r="F131" i="27"/>
  <c r="A131" i="27"/>
  <c r="K130" i="27"/>
  <c r="I130" i="27"/>
  <c r="F130" i="27"/>
  <c r="A130" i="27"/>
  <c r="K129" i="27"/>
  <c r="I129" i="27"/>
  <c r="F129" i="27"/>
  <c r="A129" i="27"/>
  <c r="K128" i="27"/>
  <c r="I128" i="27"/>
  <c r="F128" i="27"/>
  <c r="A128" i="27"/>
  <c r="K127" i="27"/>
  <c r="I127" i="27"/>
  <c r="F127" i="27"/>
  <c r="A127" i="27"/>
  <c r="K126" i="27"/>
  <c r="I126" i="27"/>
  <c r="F126" i="27"/>
  <c r="A126" i="27"/>
  <c r="K125" i="27"/>
  <c r="I125" i="27"/>
  <c r="F125" i="27"/>
  <c r="A125" i="27"/>
  <c r="K124" i="27"/>
  <c r="I124" i="27"/>
  <c r="F124" i="27"/>
  <c r="A124" i="27"/>
  <c r="K123" i="27"/>
  <c r="I123" i="27"/>
  <c r="F123" i="27"/>
  <c r="A123" i="27"/>
  <c r="K122" i="27"/>
  <c r="I122" i="27"/>
  <c r="F122" i="27"/>
  <c r="A122" i="27"/>
  <c r="I121" i="27"/>
  <c r="F121" i="27"/>
  <c r="A121" i="27"/>
  <c r="K120" i="27"/>
  <c r="I120" i="27"/>
  <c r="F120" i="27"/>
  <c r="A120" i="27"/>
  <c r="K119" i="27"/>
  <c r="I119" i="27"/>
  <c r="F119" i="27"/>
  <c r="A119" i="27"/>
  <c r="K118" i="27"/>
  <c r="I118" i="27"/>
  <c r="F118" i="27"/>
  <c r="A118" i="27"/>
  <c r="K117" i="27"/>
  <c r="I117" i="27"/>
  <c r="F117" i="27"/>
  <c r="A117" i="27"/>
  <c r="K116" i="27"/>
  <c r="I116" i="27"/>
  <c r="F116" i="27"/>
  <c r="A116" i="27"/>
  <c r="K115" i="27"/>
  <c r="I115" i="27"/>
  <c r="F115" i="27"/>
  <c r="A115" i="27"/>
  <c r="K114" i="27"/>
  <c r="I114" i="27"/>
  <c r="F114" i="27"/>
  <c r="A114" i="27"/>
  <c r="K113" i="27"/>
  <c r="I113" i="27"/>
  <c r="F113" i="27"/>
  <c r="A113" i="27"/>
  <c r="K112" i="27"/>
  <c r="I112" i="27"/>
  <c r="F112" i="27"/>
  <c r="A112" i="27"/>
  <c r="K111" i="27"/>
  <c r="I111" i="27"/>
  <c r="F111" i="27"/>
  <c r="A111" i="27"/>
  <c r="K110" i="27"/>
  <c r="I110" i="27"/>
  <c r="F110" i="27"/>
  <c r="A110" i="27"/>
  <c r="K109" i="27"/>
  <c r="I109" i="27"/>
  <c r="F109" i="27"/>
  <c r="A109" i="27"/>
  <c r="I108" i="27"/>
  <c r="F108" i="27"/>
  <c r="A108" i="27"/>
  <c r="K107" i="27"/>
  <c r="I107" i="27"/>
  <c r="F107" i="27"/>
  <c r="A107" i="27"/>
  <c r="K106" i="27"/>
  <c r="I106" i="27"/>
  <c r="F106" i="27"/>
  <c r="A106" i="27"/>
  <c r="K105" i="27"/>
  <c r="I105" i="27"/>
  <c r="F105" i="27"/>
  <c r="A105" i="27"/>
  <c r="K104" i="27"/>
  <c r="I104" i="27"/>
  <c r="F104" i="27"/>
  <c r="A104" i="27"/>
  <c r="K103" i="27"/>
  <c r="I103" i="27"/>
  <c r="F103" i="27"/>
  <c r="A103" i="27"/>
  <c r="K102" i="27"/>
  <c r="I102" i="27"/>
  <c r="F102" i="27"/>
  <c r="A102" i="27"/>
  <c r="K101" i="27"/>
  <c r="I101" i="27"/>
  <c r="F101" i="27"/>
  <c r="A101" i="27"/>
  <c r="K100" i="27"/>
  <c r="I100" i="27"/>
  <c r="F100" i="27"/>
  <c r="A100" i="27"/>
  <c r="K99" i="27"/>
  <c r="I99" i="27"/>
  <c r="F99" i="27"/>
  <c r="A99" i="27"/>
  <c r="K98" i="27"/>
  <c r="I98" i="27"/>
  <c r="F98" i="27"/>
  <c r="A98" i="27"/>
  <c r="K97" i="27"/>
  <c r="I97" i="27"/>
  <c r="F97" i="27"/>
  <c r="A97" i="27"/>
  <c r="I96" i="27"/>
  <c r="F96" i="27"/>
  <c r="A96" i="27"/>
  <c r="K95" i="27"/>
  <c r="I95" i="27"/>
  <c r="F95" i="27"/>
  <c r="A95" i="27"/>
  <c r="K94" i="27"/>
  <c r="I94" i="27"/>
  <c r="F94" i="27"/>
  <c r="A94" i="27"/>
  <c r="K93" i="27"/>
  <c r="I93" i="27"/>
  <c r="F93" i="27"/>
  <c r="A93" i="27"/>
  <c r="K92" i="27"/>
  <c r="I92" i="27"/>
  <c r="F92" i="27"/>
  <c r="A92" i="27"/>
  <c r="K91" i="27"/>
  <c r="I91" i="27"/>
  <c r="F91" i="27"/>
  <c r="A91" i="27"/>
  <c r="K90" i="27"/>
  <c r="I90" i="27"/>
  <c r="F90" i="27"/>
  <c r="A90" i="27"/>
  <c r="K89" i="27"/>
  <c r="I89" i="27"/>
  <c r="F89" i="27"/>
  <c r="A89" i="27"/>
  <c r="K88" i="27"/>
  <c r="I88" i="27"/>
  <c r="F88" i="27"/>
  <c r="A88" i="27"/>
  <c r="K87" i="27"/>
  <c r="I87" i="27"/>
  <c r="F87" i="27"/>
  <c r="A87" i="27"/>
  <c r="K86" i="27"/>
  <c r="I86" i="27"/>
  <c r="F86" i="27"/>
  <c r="A86" i="27"/>
  <c r="K85" i="27"/>
  <c r="I85" i="27"/>
  <c r="F85" i="27"/>
  <c r="A85" i="27"/>
  <c r="K84" i="27"/>
  <c r="I84" i="27"/>
  <c r="F84" i="27"/>
  <c r="A84" i="27"/>
  <c r="K83" i="27"/>
  <c r="I83" i="27"/>
  <c r="F83" i="27"/>
  <c r="A83" i="27"/>
  <c r="K82" i="27"/>
  <c r="I82" i="27"/>
  <c r="F82" i="27"/>
  <c r="A82" i="27"/>
  <c r="I81" i="27"/>
  <c r="F81" i="27"/>
  <c r="A81" i="27"/>
  <c r="K80" i="27"/>
  <c r="I80" i="27"/>
  <c r="F80" i="27"/>
  <c r="A80" i="27"/>
  <c r="K79" i="27"/>
  <c r="I79" i="27"/>
  <c r="F79" i="27"/>
  <c r="A79" i="27"/>
  <c r="K78" i="27"/>
  <c r="I78" i="27"/>
  <c r="F78" i="27"/>
  <c r="A78" i="27"/>
  <c r="K77" i="27"/>
  <c r="I77" i="27"/>
  <c r="F77" i="27"/>
  <c r="A77" i="27"/>
  <c r="K76" i="27"/>
  <c r="I76" i="27"/>
  <c r="F76" i="27"/>
  <c r="A76" i="27"/>
  <c r="K75" i="27"/>
  <c r="I75" i="27"/>
  <c r="F75" i="27"/>
  <c r="A75" i="27"/>
  <c r="I74" i="27"/>
  <c r="F74" i="27"/>
  <c r="A74" i="27"/>
  <c r="K73" i="27"/>
  <c r="I73" i="27"/>
  <c r="F73" i="27"/>
  <c r="A73" i="27"/>
  <c r="K72" i="27"/>
  <c r="I72" i="27"/>
  <c r="F72" i="27"/>
  <c r="A72" i="27"/>
  <c r="K71" i="27"/>
  <c r="I71" i="27"/>
  <c r="F71" i="27"/>
  <c r="A71" i="27"/>
  <c r="K70" i="27"/>
  <c r="I70" i="27"/>
  <c r="F70" i="27"/>
  <c r="A70" i="27"/>
  <c r="K69" i="27"/>
  <c r="I69" i="27"/>
  <c r="F69" i="27"/>
  <c r="A69" i="27"/>
  <c r="K68" i="27"/>
  <c r="I68" i="27"/>
  <c r="F68" i="27"/>
  <c r="A68" i="27"/>
  <c r="K67" i="27"/>
  <c r="I67" i="27"/>
  <c r="F67" i="27"/>
  <c r="A67" i="27"/>
  <c r="I66" i="27"/>
  <c r="F66" i="27"/>
  <c r="A66" i="27"/>
  <c r="K65" i="27"/>
  <c r="I65" i="27"/>
  <c r="F65" i="27"/>
  <c r="A65" i="27"/>
  <c r="K64" i="27"/>
  <c r="I64" i="27"/>
  <c r="F64" i="27"/>
  <c r="A64" i="27"/>
  <c r="K63" i="27"/>
  <c r="I63" i="27"/>
  <c r="F63" i="27"/>
  <c r="A63" i="27"/>
  <c r="K62" i="27"/>
  <c r="I62" i="27"/>
  <c r="F62" i="27"/>
  <c r="A62" i="27"/>
  <c r="K61" i="27"/>
  <c r="I61" i="27"/>
  <c r="F61" i="27"/>
  <c r="A61" i="27"/>
  <c r="K60" i="27"/>
  <c r="I60" i="27"/>
  <c r="F60" i="27"/>
  <c r="A60" i="27"/>
  <c r="K59" i="27"/>
  <c r="I59" i="27"/>
  <c r="F59" i="27"/>
  <c r="A59" i="27"/>
  <c r="K58" i="27"/>
  <c r="I58" i="27"/>
  <c r="F58" i="27"/>
  <c r="A58" i="27"/>
  <c r="K57" i="27"/>
  <c r="I57" i="27"/>
  <c r="F57" i="27"/>
  <c r="A57" i="27"/>
  <c r="K56" i="27"/>
  <c r="I56" i="27"/>
  <c r="F56" i="27"/>
  <c r="A56" i="27"/>
  <c r="K55" i="27"/>
  <c r="I55" i="27"/>
  <c r="F55" i="27"/>
  <c r="A55" i="27"/>
  <c r="I54" i="27"/>
  <c r="F54" i="27"/>
  <c r="A54" i="27"/>
  <c r="K53" i="27"/>
  <c r="I53" i="27"/>
  <c r="F53" i="27"/>
  <c r="A53" i="27"/>
  <c r="K52" i="27"/>
  <c r="I52" i="27"/>
  <c r="F52" i="27"/>
  <c r="A52" i="27"/>
  <c r="K51" i="27"/>
  <c r="I51" i="27"/>
  <c r="F51" i="27"/>
  <c r="A51" i="27"/>
  <c r="K50" i="27"/>
  <c r="I50" i="27"/>
  <c r="F50" i="27"/>
  <c r="A50" i="27"/>
  <c r="K49" i="27"/>
  <c r="I49" i="27"/>
  <c r="F49" i="27"/>
  <c r="A49" i="27"/>
  <c r="K48" i="27"/>
  <c r="I48" i="27"/>
  <c r="F48" i="27"/>
  <c r="A48" i="27"/>
  <c r="K47" i="27"/>
  <c r="I47" i="27"/>
  <c r="F47" i="27"/>
  <c r="A47" i="27"/>
  <c r="K46" i="27"/>
  <c r="I46" i="27"/>
  <c r="F46" i="27"/>
  <c r="A46" i="27"/>
  <c r="K45" i="27"/>
  <c r="I45" i="27"/>
  <c r="F45" i="27"/>
  <c r="A45" i="27"/>
  <c r="K44" i="27"/>
  <c r="I44" i="27"/>
  <c r="F44" i="27"/>
  <c r="A44" i="27"/>
  <c r="K43" i="27"/>
  <c r="I43" i="27"/>
  <c r="F43" i="27"/>
  <c r="A43" i="27"/>
  <c r="K42" i="27"/>
  <c r="I42" i="27"/>
  <c r="F42" i="27"/>
  <c r="A42" i="27"/>
  <c r="K41" i="27"/>
  <c r="I41" i="27"/>
  <c r="F41" i="27"/>
  <c r="A41" i="27"/>
  <c r="K40" i="27"/>
  <c r="I40" i="27"/>
  <c r="F40" i="27"/>
  <c r="A40" i="27"/>
  <c r="K39" i="27"/>
  <c r="I39" i="27"/>
  <c r="F39" i="27"/>
  <c r="A39" i="27"/>
  <c r="K38" i="27"/>
  <c r="I38" i="27"/>
  <c r="F38" i="27"/>
  <c r="A38" i="27"/>
  <c r="K37" i="27"/>
  <c r="I37" i="27"/>
  <c r="F37" i="27"/>
  <c r="A37" i="27"/>
  <c r="K36" i="27"/>
  <c r="I36" i="27"/>
  <c r="F36" i="27"/>
  <c r="A36" i="27"/>
  <c r="K35" i="27"/>
  <c r="I35" i="27"/>
  <c r="F35" i="27"/>
  <c r="A35" i="27"/>
  <c r="K34" i="27"/>
  <c r="I34" i="27"/>
  <c r="F34" i="27"/>
  <c r="A34" i="27"/>
  <c r="K33" i="27"/>
  <c r="I33" i="27"/>
  <c r="F33" i="27"/>
  <c r="A33" i="27"/>
  <c r="K32" i="27"/>
  <c r="I32" i="27"/>
  <c r="F32" i="27"/>
  <c r="A32" i="27"/>
  <c r="I31" i="27"/>
  <c r="F31" i="27"/>
  <c r="A31" i="27"/>
  <c r="K30" i="27"/>
  <c r="I30" i="27"/>
  <c r="F30" i="27"/>
  <c r="A30" i="27"/>
  <c r="K29" i="27"/>
  <c r="I29" i="27"/>
  <c r="F29" i="27"/>
  <c r="A29" i="27"/>
  <c r="K28" i="27"/>
  <c r="I28" i="27"/>
  <c r="F28" i="27"/>
  <c r="A28" i="27"/>
  <c r="K27" i="27"/>
  <c r="I27" i="27"/>
  <c r="F27" i="27"/>
  <c r="A27" i="27"/>
  <c r="K26" i="27"/>
  <c r="I26" i="27"/>
  <c r="F26" i="27"/>
  <c r="A26" i="27"/>
  <c r="K25" i="27"/>
  <c r="I25" i="27"/>
  <c r="F25" i="27"/>
  <c r="A25" i="27"/>
  <c r="K24" i="27"/>
  <c r="I24" i="27"/>
  <c r="F24" i="27"/>
  <c r="A24" i="27"/>
  <c r="K23" i="27"/>
  <c r="I23" i="27"/>
  <c r="F23" i="27"/>
  <c r="A23" i="27"/>
  <c r="K22" i="27"/>
  <c r="I22" i="27"/>
  <c r="F22" i="27"/>
  <c r="A22" i="27"/>
  <c r="I21" i="27"/>
  <c r="F21" i="27"/>
  <c r="A21" i="27"/>
  <c r="K20" i="27"/>
  <c r="I20" i="27"/>
  <c r="F20" i="27"/>
  <c r="A20" i="27"/>
  <c r="K19" i="27"/>
  <c r="I19" i="27"/>
  <c r="F19" i="27"/>
  <c r="A19" i="27"/>
  <c r="K18" i="27"/>
  <c r="I18" i="27"/>
  <c r="F18" i="27"/>
  <c r="A18" i="27"/>
  <c r="K17" i="27"/>
  <c r="I17" i="27"/>
  <c r="F17" i="27"/>
  <c r="A17" i="27"/>
  <c r="K16" i="27"/>
  <c r="I16" i="27"/>
  <c r="F16" i="27"/>
  <c r="A16" i="27"/>
  <c r="K15" i="27"/>
  <c r="I15" i="27"/>
  <c r="F15" i="27"/>
  <c r="A15" i="27"/>
  <c r="K14" i="27"/>
  <c r="I14" i="27"/>
  <c r="F14" i="27"/>
  <c r="A14" i="27"/>
  <c r="K13" i="27"/>
  <c r="I13" i="27"/>
  <c r="F13" i="27"/>
  <c r="A13" i="27"/>
  <c r="K12" i="27"/>
  <c r="I12" i="27"/>
  <c r="F12" i="27"/>
  <c r="A12" i="27"/>
  <c r="I11" i="27"/>
  <c r="F11" i="27"/>
  <c r="A11" i="27"/>
  <c r="K10" i="27"/>
  <c r="I10" i="27"/>
  <c r="F10" i="27"/>
  <c r="A10" i="27"/>
  <c r="K9" i="27"/>
  <c r="I9" i="27"/>
  <c r="F9" i="27"/>
  <c r="A9" i="27"/>
  <c r="K8" i="27"/>
  <c r="I8" i="27"/>
  <c r="F8" i="27"/>
  <c r="A8" i="27"/>
  <c r="K7" i="27"/>
  <c r="I7" i="27"/>
  <c r="F7" i="27"/>
  <c r="A7" i="27"/>
  <c r="K6" i="27"/>
  <c r="I6" i="27"/>
  <c r="F6" i="27"/>
  <c r="A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G7" i="28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6" i="28"/>
  <c r="M5" i="28"/>
  <c r="G5" i="28"/>
  <c r="G6" i="28" s="1"/>
  <c r="M4" i="28"/>
  <c r="G4" i="28"/>
  <c r="M3" i="28"/>
  <c r="X44" i="15"/>
  <c r="V44" i="15"/>
  <c r="W44" i="15" s="1"/>
  <c r="G44" i="7" s="1"/>
  <c r="U44" i="15"/>
  <c r="B44" i="7" s="1"/>
  <c r="T44" i="15"/>
  <c r="Q44" i="15"/>
  <c r="P44" i="15"/>
  <c r="L44" i="15"/>
  <c r="K44" i="15"/>
  <c r="I44" i="15"/>
  <c r="H44" i="15"/>
  <c r="J44" i="7" s="1"/>
  <c r="G44" i="15"/>
  <c r="I44" i="7" s="1"/>
  <c r="X43" i="15"/>
  <c r="V43" i="15"/>
  <c r="W43" i="15" s="1"/>
  <c r="G43" i="7" s="1"/>
  <c r="U43" i="15"/>
  <c r="B43" i="7" s="1"/>
  <c r="T43" i="15"/>
  <c r="Q43" i="15"/>
  <c r="P43" i="15"/>
  <c r="K43" i="7" s="1"/>
  <c r="L43" i="15"/>
  <c r="K43" i="15"/>
  <c r="I43" i="15"/>
  <c r="H43" i="15"/>
  <c r="J43" i="7" s="1"/>
  <c r="G43" i="15"/>
  <c r="I43" i="7" s="1"/>
  <c r="X42" i="15"/>
  <c r="V42" i="15"/>
  <c r="W42" i="15" s="1"/>
  <c r="G42" i="7" s="1"/>
  <c r="U42" i="15"/>
  <c r="B42" i="7" s="1"/>
  <c r="T42" i="15"/>
  <c r="Q42" i="15"/>
  <c r="P42" i="15"/>
  <c r="K42" i="7" s="1"/>
  <c r="L42" i="15"/>
  <c r="K42" i="15"/>
  <c r="I42" i="15"/>
  <c r="H42" i="15"/>
  <c r="J42" i="7" s="1"/>
  <c r="G42" i="15"/>
  <c r="I42" i="7" s="1"/>
  <c r="X41" i="15"/>
  <c r="V41" i="15"/>
  <c r="W41" i="15" s="1"/>
  <c r="G41" i="7" s="1"/>
  <c r="U41" i="15"/>
  <c r="B41" i="7" s="1"/>
  <c r="T41" i="15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T40" i="15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T39" i="15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T38" i="15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T36" i="15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T33" i="15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T32" i="15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T31" i="15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U30" i="15"/>
  <c r="B25" i="7" s="1"/>
  <c r="Q30" i="15"/>
  <c r="P30" i="15"/>
  <c r="K25" i="7" s="1"/>
  <c r="L30" i="15"/>
  <c r="K30" i="15"/>
  <c r="I30" i="15"/>
  <c r="H30" i="15"/>
  <c r="J25" i="7" s="1"/>
  <c r="H25" i="17" s="1"/>
  <c r="G30" i="15"/>
  <c r="I25" i="7" s="1"/>
  <c r="G25" i="17" s="1"/>
  <c r="F30" i="15"/>
  <c r="H25" i="7" s="1"/>
  <c r="F25" i="17" s="1"/>
  <c r="A30" i="15"/>
  <c r="T30" i="15" s="1"/>
  <c r="X29" i="15"/>
  <c r="V29" i="15"/>
  <c r="W29" i="15" s="1"/>
  <c r="G26" i="7" s="1"/>
  <c r="T29" i="15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U29" i="15" s="1"/>
  <c r="B26" i="7" s="1"/>
  <c r="X28" i="15"/>
  <c r="W28" i="15"/>
  <c r="G29" i="7" s="1"/>
  <c r="V28" i="15"/>
  <c r="U28" i="15"/>
  <c r="B29" i="7" s="1"/>
  <c r="T28" i="15"/>
  <c r="Q28" i="15"/>
  <c r="P28" i="15"/>
  <c r="K29" i="7" s="1"/>
  <c r="L28" i="15"/>
  <c r="K28" i="15"/>
  <c r="I28" i="15"/>
  <c r="H28" i="15"/>
  <c r="J29" i="7" s="1"/>
  <c r="H29" i="17" s="1"/>
  <c r="G28" i="15"/>
  <c r="A28" i="15"/>
  <c r="X27" i="15"/>
  <c r="V27" i="15"/>
  <c r="W27" i="15" s="1"/>
  <c r="G23" i="7" s="1"/>
  <c r="T27" i="15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I24" i="7" s="1"/>
  <c r="G24" i="17" s="1"/>
  <c r="A26" i="15"/>
  <c r="T26" i="15" s="1"/>
  <c r="X25" i="15"/>
  <c r="W25" i="15"/>
  <c r="G28" i="7" s="1"/>
  <c r="V25" i="15"/>
  <c r="T25" i="15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U25" i="15" s="1"/>
  <c r="B28" i="7" s="1"/>
  <c r="X24" i="15"/>
  <c r="W24" i="15"/>
  <c r="G27" i="7" s="1"/>
  <c r="V24" i="15"/>
  <c r="U24" i="15"/>
  <c r="B27" i="7" s="1"/>
  <c r="Q24" i="15"/>
  <c r="P24" i="15"/>
  <c r="K27" i="7" s="1"/>
  <c r="L24" i="15"/>
  <c r="K24" i="15"/>
  <c r="I24" i="15"/>
  <c r="H24" i="15"/>
  <c r="J27" i="7" s="1"/>
  <c r="H27" i="17" s="1"/>
  <c r="G24" i="15"/>
  <c r="A24" i="15"/>
  <c r="X23" i="15"/>
  <c r="V23" i="15"/>
  <c r="W23" i="15" s="1"/>
  <c r="G21" i="7" s="1"/>
  <c r="U23" i="15"/>
  <c r="B21" i="7" s="1"/>
  <c r="T23" i="15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X22" i="15"/>
  <c r="W22" i="15"/>
  <c r="G22" i="7" s="1"/>
  <c r="V22" i="15"/>
  <c r="Q22" i="15"/>
  <c r="P22" i="15"/>
  <c r="K22" i="7" s="1"/>
  <c r="L22" i="15"/>
  <c r="K22" i="15"/>
  <c r="I22" i="15"/>
  <c r="H22" i="15"/>
  <c r="J22" i="7" s="1"/>
  <c r="H22" i="17" s="1"/>
  <c r="G22" i="15"/>
  <c r="I22" i="7" s="1"/>
  <c r="G22" i="17" s="1"/>
  <c r="A22" i="15"/>
  <c r="X21" i="15"/>
  <c r="V21" i="15"/>
  <c r="W21" i="15" s="1"/>
  <c r="G30" i="7" s="1"/>
  <c r="T21" i="15"/>
  <c r="Q21" i="15"/>
  <c r="P21" i="15"/>
  <c r="K30" i="7" s="1"/>
  <c r="L21" i="15"/>
  <c r="K21" i="15"/>
  <c r="I21" i="15"/>
  <c r="H21" i="15"/>
  <c r="J30" i="7" s="1"/>
  <c r="H30" i="17" s="1"/>
  <c r="G21" i="15"/>
  <c r="I30" i="7" s="1"/>
  <c r="G30" i="17" s="1"/>
  <c r="F21" i="15"/>
  <c r="H30" i="7" s="1"/>
  <c r="F30" i="17" s="1"/>
  <c r="A21" i="15"/>
  <c r="U21" i="15" s="1"/>
  <c r="B30" i="7" s="1"/>
  <c r="X20" i="15"/>
  <c r="W20" i="15"/>
  <c r="G3" i="7" s="1"/>
  <c r="V20" i="15"/>
  <c r="Q20" i="15"/>
  <c r="P20" i="15"/>
  <c r="K3" i="7" s="1"/>
  <c r="L20" i="15"/>
  <c r="K20" i="15"/>
  <c r="I20" i="15"/>
  <c r="H20" i="15"/>
  <c r="J3" i="7" s="1"/>
  <c r="H3" i="17" s="1"/>
  <c r="G20" i="15"/>
  <c r="I3" i="7" s="1"/>
  <c r="G3" i="17" s="1"/>
  <c r="A20" i="15"/>
  <c r="X19" i="15"/>
  <c r="V19" i="15"/>
  <c r="W19" i="15" s="1"/>
  <c r="G6" i="7" s="1"/>
  <c r="T19" i="15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W18" i="15"/>
  <c r="G16" i="7" s="1"/>
  <c r="V18" i="15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T17" i="15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U17" i="15" s="1"/>
  <c r="B15" i="7" s="1"/>
  <c r="X16" i="15"/>
  <c r="W16" i="15"/>
  <c r="G13" i="7" s="1"/>
  <c r="V16" i="15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A16" i="15"/>
  <c r="X15" i="15"/>
  <c r="V15" i="15"/>
  <c r="W15" i="15" s="1"/>
  <c r="G9" i="7" s="1"/>
  <c r="T15" i="15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W14" i="15"/>
  <c r="G4" i="7" s="1"/>
  <c r="V14" i="15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T13" i="15"/>
  <c r="Q13" i="15"/>
  <c r="P13" i="15"/>
  <c r="K10" i="7" s="1"/>
  <c r="L13" i="15"/>
  <c r="K13" i="15"/>
  <c r="I13" i="15"/>
  <c r="H13" i="15"/>
  <c r="J10" i="7" s="1"/>
  <c r="H10" i="17" s="1"/>
  <c r="G13" i="15"/>
  <c r="I10" i="7" s="1"/>
  <c r="G10" i="17" s="1"/>
  <c r="F13" i="15"/>
  <c r="H10" i="7" s="1"/>
  <c r="F10" i="17" s="1"/>
  <c r="A13" i="15"/>
  <c r="U13" i="15" s="1"/>
  <c r="B10" i="7" s="1"/>
  <c r="X12" i="15"/>
  <c r="W12" i="15"/>
  <c r="G11" i="7" s="1"/>
  <c r="V12" i="15"/>
  <c r="Q12" i="15"/>
  <c r="P12" i="15"/>
  <c r="K11" i="7" s="1"/>
  <c r="L12" i="15"/>
  <c r="K12" i="15"/>
  <c r="I12" i="15"/>
  <c r="H12" i="15"/>
  <c r="J11" i="7" s="1"/>
  <c r="H11" i="17" s="1"/>
  <c r="G12" i="15"/>
  <c r="A12" i="15"/>
  <c r="X11" i="15"/>
  <c r="V11" i="15"/>
  <c r="W11" i="15" s="1"/>
  <c r="G8" i="7" s="1"/>
  <c r="T11" i="15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F11" i="15"/>
  <c r="H8" i="7" s="1"/>
  <c r="F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T9" i="15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U9" i="15" s="1"/>
  <c r="B12" i="7" s="1"/>
  <c r="X8" i="15"/>
  <c r="W8" i="15"/>
  <c r="G5" i="7" s="1"/>
  <c r="V8" i="15"/>
  <c r="U8" i="15"/>
  <c r="B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T7" i="15"/>
  <c r="Q7" i="15"/>
  <c r="P7" i="15"/>
  <c r="K18" i="7" s="1"/>
  <c r="L7" i="15"/>
  <c r="K7" i="15"/>
  <c r="I7" i="15"/>
  <c r="H7" i="15"/>
  <c r="J18" i="7" s="1"/>
  <c r="H18" i="17" s="1"/>
  <c r="G7" i="15"/>
  <c r="I18" i="7" s="1"/>
  <c r="G18" i="17" s="1"/>
  <c r="F7" i="15"/>
  <c r="H18" i="7" s="1"/>
  <c r="F18" i="17" s="1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T5" i="15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F5" i="15"/>
  <c r="H19" i="7" s="1"/>
  <c r="F19" i="17" s="1"/>
  <c r="A5" i="15"/>
  <c r="U5" i="15" s="1"/>
  <c r="B19" i="7" s="1"/>
  <c r="AH4" i="15"/>
  <c r="X4" i="15"/>
  <c r="V4" i="15"/>
  <c r="W4" i="15" s="1"/>
  <c r="G17" i="7" s="1"/>
  <c r="T4" i="15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T3" i="15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X180" i="23"/>
  <c r="W180" i="23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X178" i="23"/>
  <c r="W178" i="23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X176" i="23"/>
  <c r="W176" i="23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J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J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X171" i="23"/>
  <c r="W171" i="23"/>
  <c r="U171" i="23"/>
  <c r="Q171" i="23"/>
  <c r="P171" i="23"/>
  <c r="J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J169" i="23"/>
  <c r="H169" i="23"/>
  <c r="D169" i="23"/>
  <c r="C169" i="23"/>
  <c r="B169" i="23"/>
  <c r="A169" i="23"/>
  <c r="X168" i="23"/>
  <c r="W168" i="23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X166" i="23"/>
  <c r="W166" i="23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X164" i="23"/>
  <c r="W164" i="23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X162" i="23"/>
  <c r="V162" i="23" s="1"/>
  <c r="W162" i="23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X159" i="23"/>
  <c r="V159" i="23" s="1"/>
  <c r="W159" i="23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X154" i="23"/>
  <c r="V154" i="23" s="1"/>
  <c r="W154" i="23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X151" i="23"/>
  <c r="V151" i="23" s="1"/>
  <c r="W151" i="23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X144" i="23"/>
  <c r="V144" i="23" s="1"/>
  <c r="W144" i="23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X141" i="23"/>
  <c r="V141" i="23" s="1"/>
  <c r="W141" i="23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K139" i="23"/>
  <c r="M139" i="23" s="1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K135" i="23"/>
  <c r="M135" i="23" s="1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K131" i="23"/>
  <c r="M131" i="23" s="1"/>
  <c r="H131" i="23"/>
  <c r="D131" i="23"/>
  <c r="C131" i="23"/>
  <c r="B131" i="23"/>
  <c r="A131" i="23"/>
  <c r="W130" i="23"/>
  <c r="X130" i="23" s="1"/>
  <c r="V130" i="23" s="1"/>
  <c r="U130" i="23"/>
  <c r="Q130" i="23"/>
  <c r="P130" i="23"/>
  <c r="K130" i="23"/>
  <c r="M130" i="23" s="1"/>
  <c r="J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K129" i="23"/>
  <c r="M129" i="23" s="1"/>
  <c r="H129" i="23"/>
  <c r="D129" i="23"/>
  <c r="C129" i="23"/>
  <c r="B129" i="23"/>
  <c r="A129" i="23"/>
  <c r="W128" i="23"/>
  <c r="X128" i="23" s="1"/>
  <c r="V128" i="23" s="1"/>
  <c r="U128" i="23"/>
  <c r="Q128" i="23"/>
  <c r="P128" i="23"/>
  <c r="K128" i="23"/>
  <c r="M128" i="23" s="1"/>
  <c r="H128" i="23"/>
  <c r="D128" i="23"/>
  <c r="C128" i="23"/>
  <c r="B128" i="23"/>
  <c r="A128" i="23"/>
  <c r="W127" i="23"/>
  <c r="X127" i="23" s="1"/>
  <c r="V127" i="23" s="1"/>
  <c r="U127" i="23"/>
  <c r="Q127" i="23"/>
  <c r="P127" i="23"/>
  <c r="K127" i="23"/>
  <c r="M127" i="23" s="1"/>
  <c r="H127" i="23"/>
  <c r="D127" i="23"/>
  <c r="C127" i="23"/>
  <c r="B127" i="23"/>
  <c r="A127" i="23"/>
  <c r="W126" i="23"/>
  <c r="X126" i="23" s="1"/>
  <c r="V126" i="23" s="1"/>
  <c r="U126" i="23"/>
  <c r="Q126" i="23"/>
  <c r="P126" i="23"/>
  <c r="K126" i="23"/>
  <c r="M126" i="23" s="1"/>
  <c r="J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K125" i="23"/>
  <c r="M125" i="23" s="1"/>
  <c r="H125" i="23"/>
  <c r="D125" i="23"/>
  <c r="C125" i="23"/>
  <c r="B125" i="23"/>
  <c r="A125" i="23"/>
  <c r="W124" i="23"/>
  <c r="X124" i="23" s="1"/>
  <c r="V124" i="23" s="1"/>
  <c r="U124" i="23"/>
  <c r="Q124" i="23"/>
  <c r="P124" i="23"/>
  <c r="K124" i="23"/>
  <c r="M124" i="23" s="1"/>
  <c r="H124" i="23"/>
  <c r="D124" i="23"/>
  <c r="C124" i="23"/>
  <c r="B124" i="23"/>
  <c r="A124" i="23"/>
  <c r="X123" i="23"/>
  <c r="V123" i="23" s="1"/>
  <c r="W123" i="23"/>
  <c r="U123" i="23"/>
  <c r="Q123" i="23"/>
  <c r="P123" i="23"/>
  <c r="K123" i="23"/>
  <c r="M123" i="23" s="1"/>
  <c r="H123" i="23"/>
  <c r="D123" i="23"/>
  <c r="C123" i="23"/>
  <c r="B123" i="23"/>
  <c r="A123" i="23"/>
  <c r="W122" i="23"/>
  <c r="X122" i="23" s="1"/>
  <c r="V122" i="23" s="1"/>
  <c r="U122" i="23"/>
  <c r="Q122" i="23"/>
  <c r="P122" i="23"/>
  <c r="K122" i="23"/>
  <c r="M122" i="23" s="1"/>
  <c r="J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K121" i="23"/>
  <c r="M121" i="23" s="1"/>
  <c r="H121" i="23"/>
  <c r="D121" i="23"/>
  <c r="C121" i="23"/>
  <c r="B121" i="23"/>
  <c r="A121" i="23"/>
  <c r="W120" i="23"/>
  <c r="X120" i="23" s="1"/>
  <c r="V120" i="23" s="1"/>
  <c r="U120" i="23"/>
  <c r="Q120" i="23"/>
  <c r="P120" i="23"/>
  <c r="K120" i="23"/>
  <c r="M120" i="23" s="1"/>
  <c r="H120" i="23"/>
  <c r="D120" i="23"/>
  <c r="C120" i="23"/>
  <c r="B120" i="23"/>
  <c r="A120" i="23"/>
  <c r="X119" i="23"/>
  <c r="V119" i="23" s="1"/>
  <c r="W119" i="23"/>
  <c r="U119" i="23"/>
  <c r="Q119" i="23"/>
  <c r="P119" i="23"/>
  <c r="K119" i="23"/>
  <c r="M119" i="23" s="1"/>
  <c r="H119" i="23"/>
  <c r="D119" i="23"/>
  <c r="C119" i="23"/>
  <c r="B119" i="23"/>
  <c r="A119" i="23"/>
  <c r="W118" i="23"/>
  <c r="X118" i="23" s="1"/>
  <c r="V118" i="23" s="1"/>
  <c r="U118" i="23"/>
  <c r="Q118" i="23"/>
  <c r="P118" i="23"/>
  <c r="K118" i="23"/>
  <c r="M118" i="23" s="1"/>
  <c r="J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K117" i="23"/>
  <c r="M117" i="23" s="1"/>
  <c r="H117" i="23"/>
  <c r="D117" i="23"/>
  <c r="C117" i="23"/>
  <c r="B117" i="23"/>
  <c r="A117" i="23"/>
  <c r="W116" i="23"/>
  <c r="X116" i="23" s="1"/>
  <c r="U116" i="23"/>
  <c r="Q116" i="23"/>
  <c r="P116" i="23"/>
  <c r="K116" i="23"/>
  <c r="M116" i="23" s="1"/>
  <c r="H116" i="23"/>
  <c r="D116" i="23"/>
  <c r="C116" i="23"/>
  <c r="B116" i="23"/>
  <c r="A116" i="23"/>
  <c r="X115" i="23"/>
  <c r="W115" i="23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X113" i="23"/>
  <c r="V113" i="23" s="1"/>
  <c r="W113" i="23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X111" i="23"/>
  <c r="V111" i="23" s="1"/>
  <c r="W111" i="23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X101" i="23"/>
  <c r="V101" i="23" s="1"/>
  <c r="W101" i="23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X99" i="23"/>
  <c r="W99" i="23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X97" i="23"/>
  <c r="W97" i="23"/>
  <c r="U97" i="23"/>
  <c r="Q97" i="23"/>
  <c r="P97" i="23"/>
  <c r="K97" i="23"/>
  <c r="M97" i="23" s="1"/>
  <c r="H97" i="23"/>
  <c r="D97" i="23"/>
  <c r="C97" i="23"/>
  <c r="B97" i="23"/>
  <c r="A97" i="23"/>
  <c r="W96" i="23"/>
  <c r="X96" i="23" s="1"/>
  <c r="V96" i="23" s="1"/>
  <c r="U96" i="23"/>
  <c r="Q96" i="23"/>
  <c r="P96" i="23"/>
  <c r="K96" i="23"/>
  <c r="M96" i="23" s="1"/>
  <c r="H96" i="23"/>
  <c r="D96" i="23"/>
  <c r="C96" i="23"/>
  <c r="B96" i="23"/>
  <c r="A96" i="23"/>
  <c r="X95" i="23"/>
  <c r="V95" i="23" s="1"/>
  <c r="W95" i="23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X93" i="23"/>
  <c r="W93" i="23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X89" i="23"/>
  <c r="W89" i="23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X87" i="23"/>
  <c r="W87" i="23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X85" i="23"/>
  <c r="W85" i="23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X81" i="23"/>
  <c r="W81" i="23"/>
  <c r="V81" i="23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X79" i="23"/>
  <c r="W79" i="23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X77" i="23"/>
  <c r="V77" i="23" s="1"/>
  <c r="W77" i="23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X75" i="23"/>
  <c r="V75" i="23" s="1"/>
  <c r="W75" i="23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X73" i="23"/>
  <c r="V73" i="23" s="1"/>
  <c r="W73" i="23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X71" i="23"/>
  <c r="V71" i="23" s="1"/>
  <c r="W71" i="23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X65" i="23"/>
  <c r="W65" i="23"/>
  <c r="V65" i="23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X63" i="23"/>
  <c r="V63" i="23" s="1"/>
  <c r="W63" i="23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X61" i="23"/>
  <c r="V61" i="23" s="1"/>
  <c r="W61" i="23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X59" i="23"/>
  <c r="V59" i="23" s="1"/>
  <c r="W59" i="23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X57" i="23"/>
  <c r="V57" i="23" s="1"/>
  <c r="W57" i="23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X55" i="23"/>
  <c r="V55" i="23" s="1"/>
  <c r="W55" i="23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X49" i="23"/>
  <c r="W49" i="23"/>
  <c r="V49" i="23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X47" i="23"/>
  <c r="V47" i="23" s="1"/>
  <c r="W47" i="23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X45" i="23"/>
  <c r="V45" i="23" s="1"/>
  <c r="W45" i="23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X43" i="23"/>
  <c r="V43" i="23" s="1"/>
  <c r="W43" i="23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X41" i="23"/>
  <c r="W41" i="23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K39" i="23"/>
  <c r="M39" i="23" s="1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K37" i="23"/>
  <c r="M37" i="23" s="1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X33" i="23"/>
  <c r="W33" i="23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X31" i="23"/>
  <c r="V31" i="23" s="1"/>
  <c r="W31" i="23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K27" i="23"/>
  <c r="M27" i="23" s="1"/>
  <c r="H27" i="23"/>
  <c r="D27" i="23"/>
  <c r="C27" i="23"/>
  <c r="B27" i="23"/>
  <c r="A27" i="23"/>
  <c r="W26" i="23"/>
  <c r="X26" i="23" s="1"/>
  <c r="V26" i="23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K25" i="23"/>
  <c r="M25" i="23" s="1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K23" i="23"/>
  <c r="M23" i="23" s="1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K21" i="23"/>
  <c r="M21" i="23" s="1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K19" i="23"/>
  <c r="M19" i="23" s="1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K17" i="23"/>
  <c r="M17" i="23" s="1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K15" i="23"/>
  <c r="M15" i="23" s="1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K13" i="23"/>
  <c r="M13" i="23" s="1"/>
  <c r="H13" i="23"/>
  <c r="D13" i="23"/>
  <c r="C13" i="23"/>
  <c r="B13" i="23"/>
  <c r="A13" i="23"/>
  <c r="W12" i="23"/>
  <c r="X12" i="23" s="1"/>
  <c r="U12" i="23"/>
  <c r="Q12" i="23"/>
  <c r="P12" i="23"/>
  <c r="K12" i="23"/>
  <c r="M12" i="23" s="1"/>
  <c r="H12" i="23"/>
  <c r="D12" i="23"/>
  <c r="C12" i="23"/>
  <c r="B12" i="23"/>
  <c r="A12" i="23"/>
  <c r="W11" i="23"/>
  <c r="X11" i="23" s="1"/>
  <c r="V11" i="23"/>
  <c r="U11" i="23"/>
  <c r="Q11" i="23"/>
  <c r="P11" i="23"/>
  <c r="K11" i="23"/>
  <c r="M11" i="23" s="1"/>
  <c r="H11" i="23"/>
  <c r="D11" i="23"/>
  <c r="C11" i="23"/>
  <c r="B11" i="23"/>
  <c r="A11" i="23"/>
  <c r="W10" i="23"/>
  <c r="X10" i="23" s="1"/>
  <c r="V10" i="23" s="1"/>
  <c r="U10" i="23"/>
  <c r="Q10" i="23"/>
  <c r="P10" i="23"/>
  <c r="K10" i="23"/>
  <c r="M10" i="23" s="1"/>
  <c r="H10" i="23"/>
  <c r="D10" i="23"/>
  <c r="C10" i="23"/>
  <c r="B10" i="23"/>
  <c r="A10" i="23"/>
  <c r="W9" i="23"/>
  <c r="X9" i="23" s="1"/>
  <c r="V9" i="23" s="1"/>
  <c r="U9" i="23"/>
  <c r="Q9" i="23"/>
  <c r="P9" i="23"/>
  <c r="K9" i="23"/>
  <c r="M9" i="23" s="1"/>
  <c r="H9" i="23"/>
  <c r="D9" i="23"/>
  <c r="C9" i="23"/>
  <c r="B9" i="23"/>
  <c r="A9" i="23"/>
  <c r="AF8" i="23"/>
  <c r="X8" i="23"/>
  <c r="W8" i="23"/>
  <c r="U8" i="23"/>
  <c r="Q8" i="23"/>
  <c r="P8" i="23"/>
  <c r="K8" i="23"/>
  <c r="M8" i="23" s="1"/>
  <c r="H8" i="23"/>
  <c r="D8" i="23"/>
  <c r="C8" i="23"/>
  <c r="B8" i="23"/>
  <c r="A8" i="23"/>
  <c r="AF7" i="23"/>
  <c r="X7" i="23"/>
  <c r="W7" i="23"/>
  <c r="U4" i="23"/>
  <c r="Q4" i="23"/>
  <c r="P4" i="23"/>
  <c r="H4" i="23"/>
  <c r="D4" i="23"/>
  <c r="C4" i="23"/>
  <c r="B4" i="23"/>
  <c r="A4" i="23"/>
  <c r="AF6" i="23"/>
  <c r="X6" i="23"/>
  <c r="W6" i="23"/>
  <c r="U7" i="23"/>
  <c r="Q7" i="23"/>
  <c r="P7" i="23"/>
  <c r="H7" i="23"/>
  <c r="D7" i="23"/>
  <c r="C7" i="23"/>
  <c r="B7" i="23"/>
  <c r="A7" i="23"/>
  <c r="AF5" i="23"/>
  <c r="W5" i="23"/>
  <c r="X5" i="23" s="1"/>
  <c r="U6" i="23"/>
  <c r="Q6" i="23"/>
  <c r="P6" i="23"/>
  <c r="K6" i="23"/>
  <c r="M6" i="23" s="1"/>
  <c r="H6" i="23"/>
  <c r="D6" i="23"/>
  <c r="C6" i="23"/>
  <c r="B6" i="23"/>
  <c r="A6" i="23"/>
  <c r="AF4" i="23"/>
  <c r="W4" i="23"/>
  <c r="X4" i="23" s="1"/>
  <c r="U5" i="23"/>
  <c r="Q5" i="23"/>
  <c r="P5" i="23"/>
  <c r="K5" i="23"/>
  <c r="M5" i="23" s="1"/>
  <c r="H5" i="23"/>
  <c r="D5" i="23"/>
  <c r="C5" i="23"/>
  <c r="B5" i="23"/>
  <c r="A5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E12" i="25"/>
  <c r="D12" i="25"/>
  <c r="O11" i="25"/>
  <c r="N11" i="25"/>
  <c r="H11" i="25"/>
  <c r="K38" i="23" s="1"/>
  <c r="M38" i="23" s="1"/>
  <c r="D11" i="25"/>
  <c r="E11" i="25" s="1"/>
  <c r="O10" i="25"/>
  <c r="N10" i="25"/>
  <c r="J10" i="25"/>
  <c r="J131" i="23" s="1"/>
  <c r="I10" i="25"/>
  <c r="L174" i="23" s="1"/>
  <c r="N174" i="23" s="1"/>
  <c r="H10" i="25"/>
  <c r="K175" i="23" s="1"/>
  <c r="M175" i="23" s="1"/>
  <c r="E10" i="25"/>
  <c r="D10" i="25"/>
  <c r="O9" i="25"/>
  <c r="N9" i="25"/>
  <c r="H9" i="25"/>
  <c r="D9" i="25"/>
  <c r="E9" i="25" s="1"/>
  <c r="O8" i="25"/>
  <c r="N8" i="25"/>
  <c r="I8" i="25"/>
  <c r="L163" i="23" s="1"/>
  <c r="N163" i="23" s="1"/>
  <c r="H8" i="25"/>
  <c r="K137" i="23" s="1"/>
  <c r="M137" i="23" s="1"/>
  <c r="E8" i="25"/>
  <c r="D8" i="25"/>
  <c r="O7" i="25"/>
  <c r="N7" i="25"/>
  <c r="J7" i="25"/>
  <c r="H7" i="25"/>
  <c r="E7" i="25"/>
  <c r="D7" i="25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K194" i="31"/>
  <c r="I194" i="31"/>
  <c r="G194" i="31" s="1"/>
  <c r="J194" i="31" s="1"/>
  <c r="L194" i="31" s="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I189" i="31"/>
  <c r="G189" i="31" s="1"/>
  <c r="J189" i="31" s="1"/>
  <c r="L189" i="31" s="1"/>
  <c r="D189" i="31"/>
  <c r="J188" i="31"/>
  <c r="L188" i="31" s="1"/>
  <c r="I188" i="31"/>
  <c r="G188" i="31" s="1"/>
  <c r="D188" i="31"/>
  <c r="K187" i="31"/>
  <c r="I187" i="31"/>
  <c r="G187" i="31"/>
  <c r="J187" i="31" s="1"/>
  <c r="L187" i="31" s="1"/>
  <c r="D187" i="31"/>
  <c r="K186" i="31"/>
  <c r="I186" i="31"/>
  <c r="G186" i="31" s="1"/>
  <c r="J186" i="31" s="1"/>
  <c r="L186" i="31" s="1"/>
  <c r="D186" i="31"/>
  <c r="I185" i="31"/>
  <c r="K185" i="31" s="1"/>
  <c r="D185" i="31"/>
  <c r="K184" i="31"/>
  <c r="J184" i="31"/>
  <c r="L184" i="31" s="1"/>
  <c r="I184" i="31"/>
  <c r="G184" i="31" s="1"/>
  <c r="D184" i="31"/>
  <c r="K183" i="31"/>
  <c r="I183" i="31"/>
  <c r="G183" i="31"/>
  <c r="J183" i="31" s="1"/>
  <c r="L183" i="31" s="1"/>
  <c r="D183" i="31"/>
  <c r="I182" i="31"/>
  <c r="G182" i="31" s="1"/>
  <c r="J182" i="31" s="1"/>
  <c r="L182" i="31" s="1"/>
  <c r="D182" i="31"/>
  <c r="I181" i="31"/>
  <c r="G181" i="31" s="1"/>
  <c r="J181" i="31" s="1"/>
  <c r="L181" i="31" s="1"/>
  <c r="D181" i="31"/>
  <c r="J180" i="31"/>
  <c r="L180" i="31" s="1"/>
  <c r="I180" i="31"/>
  <c r="G180" i="31" s="1"/>
  <c r="D180" i="31"/>
  <c r="K179" i="31"/>
  <c r="I179" i="31"/>
  <c r="G179" i="31"/>
  <c r="J179" i="31" s="1"/>
  <c r="L179" i="31" s="1"/>
  <c r="D179" i="31"/>
  <c r="K178" i="31"/>
  <c r="I178" i="31"/>
  <c r="G178" i="31" s="1"/>
  <c r="J178" i="31" s="1"/>
  <c r="L178" i="31" s="1"/>
  <c r="D178" i="31"/>
  <c r="I177" i="31"/>
  <c r="K177" i="31" s="1"/>
  <c r="D177" i="31"/>
  <c r="K176" i="31"/>
  <c r="J176" i="31"/>
  <c r="L176" i="31" s="1"/>
  <c r="I176" i="31"/>
  <c r="G176" i="31" s="1"/>
  <c r="D176" i="31"/>
  <c r="K175" i="31"/>
  <c r="I175" i="31"/>
  <c r="G175" i="31"/>
  <c r="J175" i="31" s="1"/>
  <c r="L175" i="31" s="1"/>
  <c r="D175" i="31"/>
  <c r="I174" i="31"/>
  <c r="G174" i="31" s="1"/>
  <c r="J174" i="31" s="1"/>
  <c r="L174" i="31" s="1"/>
  <c r="D174" i="31"/>
  <c r="I173" i="31"/>
  <c r="G173" i="31" s="1"/>
  <c r="J173" i="31" s="1"/>
  <c r="L173" i="31" s="1"/>
  <c r="D173" i="31"/>
  <c r="J172" i="31"/>
  <c r="L172" i="31" s="1"/>
  <c r="I172" i="31"/>
  <c r="G172" i="31" s="1"/>
  <c r="D172" i="31"/>
  <c r="K171" i="31"/>
  <c r="I171" i="31"/>
  <c r="G171" i="31"/>
  <c r="J171" i="31" s="1"/>
  <c r="L171" i="31" s="1"/>
  <c r="D171" i="31"/>
  <c r="K170" i="31"/>
  <c r="I170" i="31"/>
  <c r="G170" i="31" s="1"/>
  <c r="J170" i="31" s="1"/>
  <c r="L170" i="31" s="1"/>
  <c r="D170" i="31"/>
  <c r="I169" i="31"/>
  <c r="K169" i="31" s="1"/>
  <c r="D169" i="31"/>
  <c r="K168" i="31"/>
  <c r="J168" i="31"/>
  <c r="L168" i="31" s="1"/>
  <c r="I168" i="31"/>
  <c r="G168" i="31" s="1"/>
  <c r="D168" i="31"/>
  <c r="K167" i="31"/>
  <c r="I167" i="31"/>
  <c r="G167" i="31"/>
  <c r="J167" i="31" s="1"/>
  <c r="L167" i="31" s="1"/>
  <c r="D167" i="31"/>
  <c r="I166" i="31"/>
  <c r="G166" i="31" s="1"/>
  <c r="J166" i="31" s="1"/>
  <c r="L166" i="31" s="1"/>
  <c r="D166" i="31"/>
  <c r="I165" i="31"/>
  <c r="G165" i="31" s="1"/>
  <c r="J165" i="31" s="1"/>
  <c r="L165" i="31" s="1"/>
  <c r="D165" i="31"/>
  <c r="J164" i="31"/>
  <c r="L164" i="31" s="1"/>
  <c r="I164" i="31"/>
  <c r="G164" i="31" s="1"/>
  <c r="D164" i="31"/>
  <c r="K163" i="31"/>
  <c r="I163" i="31"/>
  <c r="G163" i="31"/>
  <c r="J163" i="31" s="1"/>
  <c r="L163" i="31" s="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Z89" i="31"/>
  <c r="Y89" i="31"/>
  <c r="S89" i="31"/>
  <c r="D89" i="31"/>
  <c r="Y88" i="31"/>
  <c r="S88" i="31" s="1"/>
  <c r="D88" i="31"/>
  <c r="Z87" i="31"/>
  <c r="Y87" i="31"/>
  <c r="S87" i="31"/>
  <c r="I87" i="31"/>
  <c r="G87" i="31" s="1"/>
  <c r="J87" i="31" s="1"/>
  <c r="L87" i="31" s="1"/>
  <c r="D87" i="31"/>
  <c r="Y86" i="31"/>
  <c r="Z86" i="31" s="1"/>
  <c r="S86" i="31"/>
  <c r="D86" i="31"/>
  <c r="Z85" i="31"/>
  <c r="Y85" i="31"/>
  <c r="S85" i="31"/>
  <c r="D85" i="31"/>
  <c r="Z84" i="31"/>
  <c r="Y84" i="31"/>
  <c r="S84" i="31" s="1"/>
  <c r="D84" i="31"/>
  <c r="Y83" i="31"/>
  <c r="Z83" i="31" s="1"/>
  <c r="D83" i="31"/>
  <c r="Y82" i="31"/>
  <c r="Z82" i="31" s="1"/>
  <c r="D82" i="31"/>
  <c r="Z81" i="31"/>
  <c r="Y81" i="31"/>
  <c r="S81" i="31"/>
  <c r="D81" i="31"/>
  <c r="Y80" i="31"/>
  <c r="S80" i="31" s="1"/>
  <c r="Q80" i="31"/>
  <c r="R80" i="31" s="1"/>
  <c r="D80" i="31"/>
  <c r="Z79" i="31"/>
  <c r="Y79" i="31"/>
  <c r="S79" i="31"/>
  <c r="D79" i="31"/>
  <c r="Y78" i="31"/>
  <c r="Z78" i="31" s="1"/>
  <c r="S78" i="31"/>
  <c r="D78" i="31"/>
  <c r="Z77" i="31"/>
  <c r="Y77" i="31"/>
  <c r="S77" i="31"/>
  <c r="I77" i="31"/>
  <c r="G77" i="31" s="1"/>
  <c r="J77" i="31" s="1"/>
  <c r="L77" i="31" s="1"/>
  <c r="D77" i="31"/>
  <c r="Z76" i="31"/>
  <c r="Y76" i="31"/>
  <c r="S76" i="31" s="1"/>
  <c r="I76" i="31"/>
  <c r="K76" i="31" s="1"/>
  <c r="D76" i="31"/>
  <c r="Y75" i="31"/>
  <c r="S75" i="31" s="1"/>
  <c r="K75" i="31"/>
  <c r="I75" i="31"/>
  <c r="G75" i="31"/>
  <c r="J75" i="31" s="1"/>
  <c r="L75" i="31" s="1"/>
  <c r="D75" i="31"/>
  <c r="Y74" i="31"/>
  <c r="Z74" i="31" s="1"/>
  <c r="D74" i="31"/>
  <c r="Z73" i="31"/>
  <c r="Y73" i="31"/>
  <c r="S73" i="31"/>
  <c r="Q73" i="31"/>
  <c r="Q74" i="31" s="1"/>
  <c r="Q75" i="31" s="1"/>
  <c r="D73" i="31"/>
  <c r="Y72" i="31"/>
  <c r="S72" i="31" s="1"/>
  <c r="Q72" i="31"/>
  <c r="R72" i="31" s="1"/>
  <c r="D72" i="31"/>
  <c r="Z71" i="31"/>
  <c r="Y71" i="31"/>
  <c r="S71" i="31"/>
  <c r="Q71" i="31"/>
  <c r="R71" i="31" s="1"/>
  <c r="I71" i="31"/>
  <c r="G71" i="31" s="1"/>
  <c r="J71" i="31" s="1"/>
  <c r="L71" i="31" s="1"/>
  <c r="D71" i="31"/>
  <c r="Y70" i="31"/>
  <c r="Z70" i="31" s="1"/>
  <c r="S70" i="31"/>
  <c r="R70" i="31"/>
  <c r="Q70" i="31"/>
  <c r="D70" i="31"/>
  <c r="Z69" i="31"/>
  <c r="Y69" i="31"/>
  <c r="S69" i="31"/>
  <c r="D69" i="31"/>
  <c r="Y68" i="31"/>
  <c r="S68" i="31" s="1"/>
  <c r="D68" i="31"/>
  <c r="Z67" i="31"/>
  <c r="Y67" i="31"/>
  <c r="S67" i="31"/>
  <c r="I67" i="31"/>
  <c r="G67" i="31" s="1"/>
  <c r="J67" i="31" s="1"/>
  <c r="L67" i="31" s="1"/>
  <c r="D67" i="31"/>
  <c r="Y66" i="31"/>
  <c r="Z66" i="31" s="1"/>
  <c r="S66" i="31"/>
  <c r="D66" i="31"/>
  <c r="Z65" i="31"/>
  <c r="Y65" i="31"/>
  <c r="S65" i="31"/>
  <c r="K65" i="31"/>
  <c r="I65" i="31"/>
  <c r="G65" i="31" s="1"/>
  <c r="J65" i="31" s="1"/>
  <c r="L65" i="31" s="1"/>
  <c r="D65" i="31"/>
  <c r="Z64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Z61" i="31"/>
  <c r="Y61" i="31"/>
  <c r="S61" i="31"/>
  <c r="J61" i="31"/>
  <c r="L61" i="31" s="1"/>
  <c r="I61" i="31"/>
  <c r="G61" i="31" s="1"/>
  <c r="D61" i="31"/>
  <c r="Y60" i="31"/>
  <c r="S60" i="31" s="1"/>
  <c r="J60" i="31"/>
  <c r="L60" i="31" s="1"/>
  <c r="I60" i="31"/>
  <c r="K60" i="31" s="1"/>
  <c r="G60" i="31"/>
  <c r="D60" i="31"/>
  <c r="Z59" i="31"/>
  <c r="Y59" i="31"/>
  <c r="S59" i="31"/>
  <c r="I59" i="31"/>
  <c r="K59" i="31" s="1"/>
  <c r="D59" i="31"/>
  <c r="Y58" i="31"/>
  <c r="Z58" i="31" s="1"/>
  <c r="S58" i="31"/>
  <c r="D58" i="31"/>
  <c r="Z57" i="31"/>
  <c r="Y57" i="31"/>
  <c r="S57" i="31"/>
  <c r="I57" i="31"/>
  <c r="G57" i="31" s="1"/>
  <c r="J57" i="31" s="1"/>
  <c r="L57" i="31" s="1"/>
  <c r="D57" i="31"/>
  <c r="Z56" i="31"/>
  <c r="Y56" i="31"/>
  <c r="S56" i="31" s="1"/>
  <c r="I56" i="31"/>
  <c r="K56" i="31" s="1"/>
  <c r="D56" i="31"/>
  <c r="Y55" i="31"/>
  <c r="S55" i="31" s="1"/>
  <c r="K55" i="31"/>
  <c r="I55" i="31"/>
  <c r="G55" i="31"/>
  <c r="J55" i="31" s="1"/>
  <c r="L55" i="31" s="1"/>
  <c r="D55" i="31"/>
  <c r="Y54" i="31"/>
  <c r="Z54" i="31" s="1"/>
  <c r="D54" i="31"/>
  <c r="Z53" i="31"/>
  <c r="Y53" i="31"/>
  <c r="S53" i="31"/>
  <c r="D53" i="31"/>
  <c r="Y52" i="31"/>
  <c r="S52" i="31" s="1"/>
  <c r="Q52" i="31"/>
  <c r="Q53" i="31" s="1"/>
  <c r="D52" i="31"/>
  <c r="Z51" i="31"/>
  <c r="Y51" i="31"/>
  <c r="S51" i="31"/>
  <c r="I51" i="31"/>
  <c r="G51" i="31" s="1"/>
  <c r="J51" i="31" s="1"/>
  <c r="L51" i="31" s="1"/>
  <c r="D51" i="31"/>
  <c r="Y50" i="31"/>
  <c r="Z50" i="31" s="1"/>
  <c r="S50" i="31"/>
  <c r="D50" i="31"/>
  <c r="Z49" i="31"/>
  <c r="Y49" i="31"/>
  <c r="S49" i="31"/>
  <c r="K49" i="31"/>
  <c r="I49" i="31"/>
  <c r="G49" i="31" s="1"/>
  <c r="J49" i="31" s="1"/>
  <c r="L49" i="31" s="1"/>
  <c r="D49" i="31"/>
  <c r="Z48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Z45" i="31"/>
  <c r="Y45" i="31"/>
  <c r="S45" i="31"/>
  <c r="J45" i="31"/>
  <c r="L45" i="31" s="1"/>
  <c r="I45" i="31"/>
  <c r="G45" i="31" s="1"/>
  <c r="D45" i="31"/>
  <c r="Y44" i="31"/>
  <c r="S44" i="31" s="1"/>
  <c r="J44" i="31"/>
  <c r="L44" i="31" s="1"/>
  <c r="I44" i="31"/>
  <c r="K44" i="31" s="1"/>
  <c r="G44" i="31"/>
  <c r="D44" i="31"/>
  <c r="Z43" i="31"/>
  <c r="Y43" i="31"/>
  <c r="S43" i="31"/>
  <c r="I43" i="31"/>
  <c r="K43" i="31" s="1"/>
  <c r="D43" i="31"/>
  <c r="Y42" i="31"/>
  <c r="Z42" i="31" s="1"/>
  <c r="S42" i="31"/>
  <c r="D42" i="31"/>
  <c r="Z41" i="31"/>
  <c r="Y41" i="31"/>
  <c r="S41" i="31"/>
  <c r="I41" i="31"/>
  <c r="G41" i="31" s="1"/>
  <c r="J41" i="31" s="1"/>
  <c r="L41" i="31" s="1"/>
  <c r="D41" i="31"/>
  <c r="Y40" i="31"/>
  <c r="S40" i="31" s="1"/>
  <c r="D40" i="31"/>
  <c r="Z39" i="31"/>
  <c r="Y39" i="31"/>
  <c r="S39" i="31"/>
  <c r="K39" i="31"/>
  <c r="I39" i="31"/>
  <c r="G39" i="31" s="1"/>
  <c r="J39" i="31" s="1"/>
  <c r="L39" i="31" s="1"/>
  <c r="D39" i="31"/>
  <c r="Y38" i="31"/>
  <c r="Z38" i="31" s="1"/>
  <c r="J38" i="31"/>
  <c r="L38" i="31" s="1"/>
  <c r="I38" i="31"/>
  <c r="K38" i="31" s="1"/>
  <c r="G38" i="31"/>
  <c r="D38" i="31"/>
  <c r="Z37" i="31"/>
  <c r="Y37" i="31"/>
  <c r="S37" i="31"/>
  <c r="I37" i="31"/>
  <c r="G37" i="31" s="1"/>
  <c r="J37" i="31" s="1"/>
  <c r="L37" i="31" s="1"/>
  <c r="D37" i="31"/>
  <c r="Y36" i="31"/>
  <c r="S36" i="31" s="1"/>
  <c r="D36" i="31"/>
  <c r="Z35" i="31"/>
  <c r="Y35" i="31"/>
  <c r="S35" i="31"/>
  <c r="K35" i="31"/>
  <c r="I35" i="31"/>
  <c r="G35" i="31" s="1"/>
  <c r="J35" i="31" s="1"/>
  <c r="L35" i="31" s="1"/>
  <c r="D35" i="31"/>
  <c r="Y34" i="31"/>
  <c r="Z34" i="31" s="1"/>
  <c r="J34" i="31"/>
  <c r="L34" i="31" s="1"/>
  <c r="I34" i="31"/>
  <c r="K34" i="31" s="1"/>
  <c r="G34" i="31"/>
  <c r="D34" i="31"/>
  <c r="Z33" i="31"/>
  <c r="Y33" i="31"/>
  <c r="S33" i="31"/>
  <c r="I33" i="31"/>
  <c r="G33" i="31" s="1"/>
  <c r="J33" i="31" s="1"/>
  <c r="L33" i="31" s="1"/>
  <c r="D33" i="31"/>
  <c r="Y32" i="31"/>
  <c r="S32" i="31" s="1"/>
  <c r="D32" i="31"/>
  <c r="Z31" i="31"/>
  <c r="Y31" i="31"/>
  <c r="S31" i="31"/>
  <c r="K31" i="31"/>
  <c r="I31" i="31"/>
  <c r="G31" i="31" s="1"/>
  <c r="J31" i="31" s="1"/>
  <c r="L31" i="31" s="1"/>
  <c r="D31" i="31"/>
  <c r="Y30" i="31"/>
  <c r="Z30" i="31" s="1"/>
  <c r="J30" i="31"/>
  <c r="L30" i="31" s="1"/>
  <c r="I30" i="31"/>
  <c r="K30" i="31" s="1"/>
  <c r="G30" i="31"/>
  <c r="D30" i="31"/>
  <c r="Z29" i="31"/>
  <c r="Y29" i="31"/>
  <c r="S29" i="31"/>
  <c r="Q29" i="31"/>
  <c r="Q30" i="31" s="1"/>
  <c r="I29" i="31"/>
  <c r="G29" i="31" s="1"/>
  <c r="J29" i="31" s="1"/>
  <c r="L29" i="31" s="1"/>
  <c r="D29" i="31"/>
  <c r="Y28" i="31"/>
  <c r="S28" i="31" s="1"/>
  <c r="R28" i="31"/>
  <c r="Q28" i="31"/>
  <c r="K28" i="31"/>
  <c r="I28" i="31"/>
  <c r="G28" i="31"/>
  <c r="J28" i="31" s="1"/>
  <c r="L28" i="31" s="1"/>
  <c r="D28" i="31"/>
  <c r="Z27" i="31"/>
  <c r="Y27" i="31"/>
  <c r="S27" i="31"/>
  <c r="K27" i="31"/>
  <c r="I27" i="31"/>
  <c r="G27" i="31" s="1"/>
  <c r="J27" i="31" s="1"/>
  <c r="L27" i="31" s="1"/>
  <c r="D27" i="31"/>
  <c r="Y26" i="31"/>
  <c r="Z26" i="31" s="1"/>
  <c r="J26" i="31"/>
  <c r="L26" i="31" s="1"/>
  <c r="I26" i="31"/>
  <c r="K26" i="31" s="1"/>
  <c r="G26" i="31"/>
  <c r="D26" i="31"/>
  <c r="Z25" i="31"/>
  <c r="Y25" i="31"/>
  <c r="S25" i="31"/>
  <c r="I25" i="31"/>
  <c r="G25" i="31" s="1"/>
  <c r="J25" i="31" s="1"/>
  <c r="L25" i="31" s="1"/>
  <c r="D25" i="31"/>
  <c r="Y24" i="31"/>
  <c r="S24" i="31" s="1"/>
  <c r="K24" i="31"/>
  <c r="I24" i="31"/>
  <c r="G24" i="31"/>
  <c r="J24" i="31" s="1"/>
  <c r="L24" i="31" s="1"/>
  <c r="D24" i="31"/>
  <c r="Z23" i="31"/>
  <c r="Y23" i="31"/>
  <c r="S23" i="31"/>
  <c r="K23" i="31"/>
  <c r="I23" i="31"/>
  <c r="G23" i="31" s="1"/>
  <c r="J23" i="31" s="1"/>
  <c r="L23" i="31" s="1"/>
  <c r="D23" i="31"/>
  <c r="Y22" i="31"/>
  <c r="Z22" i="31" s="1"/>
  <c r="J22" i="31"/>
  <c r="L22" i="31" s="1"/>
  <c r="I22" i="31"/>
  <c r="K22" i="31" s="1"/>
  <c r="G22" i="31"/>
  <c r="D22" i="31"/>
  <c r="Z21" i="31"/>
  <c r="Y21" i="31"/>
  <c r="S21" i="31"/>
  <c r="I21" i="31"/>
  <c r="G21" i="31" s="1"/>
  <c r="J21" i="31" s="1"/>
  <c r="L21" i="31" s="1"/>
  <c r="D21" i="31"/>
  <c r="Y20" i="31"/>
  <c r="S20" i="31" s="1"/>
  <c r="K20" i="31"/>
  <c r="I20" i="31"/>
  <c r="G20" i="31"/>
  <c r="J20" i="31" s="1"/>
  <c r="L20" i="31" s="1"/>
  <c r="D20" i="31"/>
  <c r="Z19" i="31"/>
  <c r="Y19" i="31"/>
  <c r="S19" i="31"/>
  <c r="Q19" i="31"/>
  <c r="R19" i="31" s="1"/>
  <c r="K19" i="31"/>
  <c r="I19" i="31"/>
  <c r="G19" i="31" s="1"/>
  <c r="J19" i="31" s="1"/>
  <c r="L19" i="31" s="1"/>
  <c r="D19" i="31"/>
  <c r="Y18" i="31"/>
  <c r="Z18" i="31" s="1"/>
  <c r="R18" i="31"/>
  <c r="I18" i="31"/>
  <c r="G18" i="31" s="1"/>
  <c r="J18" i="31" s="1"/>
  <c r="L18" i="31" s="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K3" i="18" l="1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V4" i="23"/>
  <c r="Q11" i="26"/>
  <c r="B11" i="4" s="1"/>
  <c r="Q7" i="26"/>
  <c r="B7" i="4" s="1"/>
  <c r="Q4" i="26"/>
  <c r="B4" i="4" s="1"/>
  <c r="Q3" i="26"/>
  <c r="B3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I94" i="31"/>
  <c r="I90" i="31"/>
  <c r="I86" i="31"/>
  <c r="I82" i="31"/>
  <c r="I78" i="31"/>
  <c r="K180" i="23"/>
  <c r="M180" i="23" s="1"/>
  <c r="K179" i="23"/>
  <c r="M179" i="23" s="1"/>
  <c r="J12" i="25"/>
  <c r="K51" i="23"/>
  <c r="M51" i="23" s="1"/>
  <c r="K63" i="23"/>
  <c r="M63" i="23" s="1"/>
  <c r="L96" i="23"/>
  <c r="N96" i="23" s="1"/>
  <c r="K99" i="23"/>
  <c r="M99" i="23" s="1"/>
  <c r="K107" i="23"/>
  <c r="M107" i="23" s="1"/>
  <c r="K111" i="23"/>
  <c r="M111" i="23" s="1"/>
  <c r="I5" i="7"/>
  <c r="G5" i="17" s="1"/>
  <c r="F8" i="15"/>
  <c r="H5" i="7" s="1"/>
  <c r="F5" i="17" s="1"/>
  <c r="T14" i="15"/>
  <c r="I13" i="7"/>
  <c r="G13" i="17" s="1"/>
  <c r="F16" i="15"/>
  <c r="H13" i="7" s="1"/>
  <c r="F13" i="17" s="1"/>
  <c r="K29" i="23"/>
  <c r="M29" i="23" s="1"/>
  <c r="K31" i="23"/>
  <c r="M31" i="23" s="1"/>
  <c r="K35" i="23"/>
  <c r="M35" i="23" s="1"/>
  <c r="K55" i="23"/>
  <c r="M55" i="23" s="1"/>
  <c r="K67" i="23"/>
  <c r="M67" i="23" s="1"/>
  <c r="K87" i="23"/>
  <c r="M87" i="23" s="1"/>
  <c r="K91" i="23"/>
  <c r="M91" i="23" s="1"/>
  <c r="K103" i="23"/>
  <c r="M103" i="23" s="1"/>
  <c r="L116" i="23"/>
  <c r="N116" i="23" s="1"/>
  <c r="L120" i="23"/>
  <c r="N120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2" i="31"/>
  <c r="K173" i="31"/>
  <c r="G177" i="31"/>
  <c r="J177" i="31" s="1"/>
  <c r="L177" i="31" s="1"/>
  <c r="K180" i="31"/>
  <c r="K181" i="31"/>
  <c r="G185" i="31"/>
  <c r="J185" i="31" s="1"/>
  <c r="L185" i="31" s="1"/>
  <c r="K188" i="31"/>
  <c r="K189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J12" i="23"/>
  <c r="K30" i="23"/>
  <c r="M30" i="23" s="1"/>
  <c r="K34" i="23"/>
  <c r="M34" i="23" s="1"/>
  <c r="J37" i="23"/>
  <c r="K42" i="23"/>
  <c r="M42" i="23" s="1"/>
  <c r="K46" i="23"/>
  <c r="M46" i="23" s="1"/>
  <c r="K50" i="23"/>
  <c r="M50" i="23" s="1"/>
  <c r="K54" i="23"/>
  <c r="M54" i="23" s="1"/>
  <c r="K58" i="23"/>
  <c r="M58" i="23" s="1"/>
  <c r="K62" i="23"/>
  <c r="M62" i="23" s="1"/>
  <c r="K66" i="23"/>
  <c r="M66" i="23" s="1"/>
  <c r="K70" i="23"/>
  <c r="M70" i="23" s="1"/>
  <c r="K74" i="23"/>
  <c r="M74" i="23" s="1"/>
  <c r="K78" i="23"/>
  <c r="M78" i="23" s="1"/>
  <c r="K82" i="23"/>
  <c r="M82" i="23" s="1"/>
  <c r="K86" i="23"/>
  <c r="M86" i="23" s="1"/>
  <c r="K90" i="23"/>
  <c r="M90" i="23" s="1"/>
  <c r="K94" i="23"/>
  <c r="M94" i="23" s="1"/>
  <c r="J97" i="23"/>
  <c r="K98" i="23"/>
  <c r="M98" i="23" s="1"/>
  <c r="K102" i="23"/>
  <c r="M102" i="23" s="1"/>
  <c r="K106" i="23"/>
  <c r="M106" i="23" s="1"/>
  <c r="K110" i="23"/>
  <c r="M110" i="23" s="1"/>
  <c r="K114" i="23"/>
  <c r="M114" i="23" s="1"/>
  <c r="J117" i="23"/>
  <c r="E117" i="1" s="1"/>
  <c r="L119" i="23"/>
  <c r="N119" i="23" s="1"/>
  <c r="J121" i="23"/>
  <c r="L123" i="23"/>
  <c r="N123" i="23" s="1"/>
  <c r="J125" i="23"/>
  <c r="E125" i="1" s="1"/>
  <c r="L127" i="23"/>
  <c r="N127" i="23" s="1"/>
  <c r="J129" i="23"/>
  <c r="L131" i="23"/>
  <c r="N131" i="23" s="1"/>
  <c r="K134" i="23"/>
  <c r="M134" i="23" s="1"/>
  <c r="L135" i="23"/>
  <c r="N135" i="23" s="1"/>
  <c r="K138" i="23"/>
  <c r="M138" i="23" s="1"/>
  <c r="L139" i="23"/>
  <c r="N139" i="23" s="1"/>
  <c r="L141" i="23"/>
  <c r="N141" i="23" s="1"/>
  <c r="L143" i="23"/>
  <c r="N143" i="23" s="1"/>
  <c r="L145" i="23"/>
  <c r="N145" i="23" s="1"/>
  <c r="L147" i="23"/>
  <c r="N147" i="23" s="1"/>
  <c r="L149" i="23"/>
  <c r="N149" i="23" s="1"/>
  <c r="L151" i="23"/>
  <c r="N151" i="23" s="1"/>
  <c r="L153" i="23"/>
  <c r="N153" i="23" s="1"/>
  <c r="L155" i="23"/>
  <c r="N155" i="23" s="1"/>
  <c r="L157" i="23"/>
  <c r="N157" i="23" s="1"/>
  <c r="L159" i="23"/>
  <c r="N159" i="23" s="1"/>
  <c r="L161" i="23"/>
  <c r="N161" i="23" s="1"/>
  <c r="L169" i="23"/>
  <c r="N169" i="23" s="1"/>
  <c r="L171" i="23"/>
  <c r="N171" i="23" s="1"/>
  <c r="L173" i="23"/>
  <c r="N173" i="23" s="1"/>
  <c r="L175" i="23"/>
  <c r="N175" i="23" s="1"/>
  <c r="I20" i="7"/>
  <c r="G20" i="17" s="1"/>
  <c r="F6" i="15"/>
  <c r="H20" i="7" s="1"/>
  <c r="F20" i="17" s="1"/>
  <c r="U6" i="15"/>
  <c r="B20" i="7" s="1"/>
  <c r="T12" i="15"/>
  <c r="I4" i="7"/>
  <c r="G4" i="17" s="1"/>
  <c r="F14" i="15"/>
  <c r="H4" i="7" s="1"/>
  <c r="F4" i="17" s="1"/>
  <c r="U14" i="15"/>
  <c r="B4" i="7" s="1"/>
  <c r="T20" i="15"/>
  <c r="U20" i="15"/>
  <c r="B3" i="7" s="1"/>
  <c r="J77" i="27"/>
  <c r="L27" i="23"/>
  <c r="N27" i="23" s="1"/>
  <c r="L26" i="23"/>
  <c r="N26" i="23" s="1"/>
  <c r="L25" i="23"/>
  <c r="N25" i="23" s="1"/>
  <c r="L24" i="23"/>
  <c r="N24" i="23" s="1"/>
  <c r="L23" i="23"/>
  <c r="N23" i="23" s="1"/>
  <c r="L22" i="23"/>
  <c r="N22" i="23" s="1"/>
  <c r="L21" i="23"/>
  <c r="N21" i="23" s="1"/>
  <c r="L20" i="23"/>
  <c r="N20" i="23" s="1"/>
  <c r="L19" i="23"/>
  <c r="N19" i="23" s="1"/>
  <c r="L18" i="23"/>
  <c r="N18" i="23" s="1"/>
  <c r="L17" i="23"/>
  <c r="N17" i="23" s="1"/>
  <c r="L16" i="23"/>
  <c r="N16" i="23" s="1"/>
  <c r="L15" i="23"/>
  <c r="N15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3" i="23"/>
  <c r="M43" i="23" s="1"/>
  <c r="K47" i="23"/>
  <c r="M47" i="23" s="1"/>
  <c r="K59" i="23"/>
  <c r="M59" i="23" s="1"/>
  <c r="K71" i="23"/>
  <c r="M71" i="23" s="1"/>
  <c r="K75" i="23"/>
  <c r="M75" i="23" s="1"/>
  <c r="K79" i="23"/>
  <c r="M79" i="23" s="1"/>
  <c r="K83" i="23"/>
  <c r="M83" i="23" s="1"/>
  <c r="L124" i="23"/>
  <c r="N124" i="23" s="1"/>
  <c r="L128" i="23"/>
  <c r="N128" i="23" s="1"/>
  <c r="L132" i="23"/>
  <c r="N132" i="23" s="1"/>
  <c r="L136" i="23"/>
  <c r="N136" i="23" s="1"/>
  <c r="J5" i="23"/>
  <c r="J6" i="23"/>
  <c r="E6" i="1" s="1"/>
  <c r="K14" i="23"/>
  <c r="M14" i="23" s="1"/>
  <c r="K16" i="23"/>
  <c r="M16" i="23" s="1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E96" i="1" s="1"/>
  <c r="L98" i="23"/>
  <c r="N98" i="23" s="1"/>
  <c r="K101" i="23"/>
  <c r="M101" i="23" s="1"/>
  <c r="K105" i="23"/>
  <c r="M105" i="23" s="1"/>
  <c r="K109" i="23"/>
  <c r="M109" i="23" s="1"/>
  <c r="K113" i="23"/>
  <c r="M113" i="23" s="1"/>
  <c r="J116" i="23"/>
  <c r="L118" i="23"/>
  <c r="N118" i="23" s="1"/>
  <c r="J120" i="23"/>
  <c r="E120" i="1" s="1"/>
  <c r="L122" i="23"/>
  <c r="N122" i="23" s="1"/>
  <c r="J124" i="23"/>
  <c r="L126" i="23"/>
  <c r="N126" i="23" s="1"/>
  <c r="J128" i="23"/>
  <c r="E128" i="1" s="1"/>
  <c r="L130" i="23"/>
  <c r="N130" i="23" s="1"/>
  <c r="K133" i="23"/>
  <c r="M133" i="23" s="1"/>
  <c r="L134" i="23"/>
  <c r="N134" i="23" s="1"/>
  <c r="L138" i="23"/>
  <c r="N138" i="23" s="1"/>
  <c r="J170" i="23"/>
  <c r="E170" i="1" s="1"/>
  <c r="J172" i="23"/>
  <c r="J174" i="23"/>
  <c r="T10" i="15"/>
  <c r="I11" i="7"/>
  <c r="G11" i="17" s="1"/>
  <c r="F12" i="15"/>
  <c r="H11" i="7" s="1"/>
  <c r="F11" i="17" s="1"/>
  <c r="U12" i="15"/>
  <c r="B11" i="7" s="1"/>
  <c r="T18" i="15"/>
  <c r="K95" i="23"/>
  <c r="M95" i="23" s="1"/>
  <c r="K115" i="23"/>
  <c r="M115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78" i="23"/>
  <c r="M178" i="23" s="1"/>
  <c r="K177" i="23"/>
  <c r="M177" i="23" s="1"/>
  <c r="K176" i="23"/>
  <c r="M176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3" i="23"/>
  <c r="M163" i="23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M142" i="23" s="1"/>
  <c r="K141" i="23"/>
  <c r="M141" i="23" s="1"/>
  <c r="K140" i="23"/>
  <c r="M140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J13" i="23"/>
  <c r="K32" i="23"/>
  <c r="M32" i="23" s="1"/>
  <c r="K36" i="23"/>
  <c r="M36" i="23" s="1"/>
  <c r="L37" i="23"/>
  <c r="N37" i="23" s="1"/>
  <c r="K40" i="23"/>
  <c r="M4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M88" i="23" s="1"/>
  <c r="K92" i="23"/>
  <c r="M92" i="23" s="1"/>
  <c r="L97" i="23"/>
  <c r="N97" i="23" s="1"/>
  <c r="K100" i="23"/>
  <c r="M100" i="23" s="1"/>
  <c r="K104" i="23"/>
  <c r="M104" i="23" s="1"/>
  <c r="K108" i="23"/>
  <c r="M108" i="23" s="1"/>
  <c r="K112" i="23"/>
  <c r="M112" i="23" s="1"/>
  <c r="L117" i="23"/>
  <c r="N117" i="23" s="1"/>
  <c r="J119" i="23"/>
  <c r="L121" i="23"/>
  <c r="N121" i="23" s="1"/>
  <c r="J123" i="23"/>
  <c r="L125" i="23"/>
  <c r="N125" i="23" s="1"/>
  <c r="J127" i="23"/>
  <c r="L129" i="23"/>
  <c r="N129" i="23" s="1"/>
  <c r="K132" i="23"/>
  <c r="M132" i="23" s="1"/>
  <c r="L133" i="23"/>
  <c r="N133" i="23" s="1"/>
  <c r="K136" i="23"/>
  <c r="M136" i="23" s="1"/>
  <c r="L137" i="23"/>
  <c r="N137" i="23" s="1"/>
  <c r="L140" i="23"/>
  <c r="N140" i="23" s="1"/>
  <c r="L142" i="23"/>
  <c r="N142" i="23" s="1"/>
  <c r="L144" i="23"/>
  <c r="N144" i="23" s="1"/>
  <c r="L146" i="23"/>
  <c r="N146" i="23" s="1"/>
  <c r="L148" i="23"/>
  <c r="N148" i="23" s="1"/>
  <c r="L150" i="23"/>
  <c r="N150" i="23" s="1"/>
  <c r="L152" i="23"/>
  <c r="N152" i="23" s="1"/>
  <c r="L154" i="23"/>
  <c r="N154" i="23" s="1"/>
  <c r="L156" i="23"/>
  <c r="N156" i="23" s="1"/>
  <c r="L158" i="23"/>
  <c r="N158" i="23" s="1"/>
  <c r="L160" i="23"/>
  <c r="N160" i="23" s="1"/>
  <c r="L162" i="23"/>
  <c r="N162" i="23" s="1"/>
  <c r="L170" i="23"/>
  <c r="N170" i="23" s="1"/>
  <c r="L172" i="23"/>
  <c r="N172" i="23" s="1"/>
  <c r="T8" i="15"/>
  <c r="I7" i="7"/>
  <c r="G7" i="17" s="1"/>
  <c r="F10" i="15"/>
  <c r="H7" i="7" s="1"/>
  <c r="F7" i="1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I16" i="7"/>
  <c r="G16" i="17" s="1"/>
  <c r="F18" i="15"/>
  <c r="H16" i="7" s="1"/>
  <c r="F16" i="1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302" i="27"/>
  <c r="H302" i="27" s="1"/>
  <c r="G298" i="27"/>
  <c r="H298" i="27" s="1"/>
  <c r="G294" i="27"/>
  <c r="H294" i="27" s="1"/>
  <c r="G282" i="27"/>
  <c r="H282" i="27" s="1"/>
  <c r="G278" i="27"/>
  <c r="H278" i="27" s="1"/>
  <c r="G262" i="27"/>
  <c r="H262" i="27" s="1"/>
  <c r="G258" i="27"/>
  <c r="H258" i="27" s="1"/>
  <c r="G250" i="27"/>
  <c r="H250" i="27" s="1"/>
  <c r="G246" i="27"/>
  <c r="H246" i="27" s="1"/>
  <c r="G242" i="27"/>
  <c r="H242" i="27" s="1"/>
  <c r="G234" i="27"/>
  <c r="H234" i="27" s="1"/>
  <c r="G230" i="27"/>
  <c r="H230" i="27" s="1"/>
  <c r="G226" i="27"/>
  <c r="H226" i="27" s="1"/>
  <c r="G299" i="27"/>
  <c r="H299" i="27" s="1"/>
  <c r="G295" i="27"/>
  <c r="H295" i="27" s="1"/>
  <c r="G291" i="27"/>
  <c r="H291" i="27" s="1"/>
  <c r="G287" i="27"/>
  <c r="H287" i="27" s="1"/>
  <c r="G279" i="27"/>
  <c r="H279" i="27" s="1"/>
  <c r="G275" i="27"/>
  <c r="H275" i="27" s="1"/>
  <c r="G271" i="27"/>
  <c r="H271" i="27" s="1"/>
  <c r="G267" i="27"/>
  <c r="H267" i="27" s="1"/>
  <c r="G259" i="27"/>
  <c r="H259" i="27" s="1"/>
  <c r="G255" i="27"/>
  <c r="H255" i="27" s="1"/>
  <c r="G247" i="27"/>
  <c r="H247" i="27" s="1"/>
  <c r="G243" i="27"/>
  <c r="H243" i="27" s="1"/>
  <c r="G239" i="27"/>
  <c r="H239" i="27" s="1"/>
  <c r="G235" i="27"/>
  <c r="H235" i="27" s="1"/>
  <c r="G231" i="27"/>
  <c r="H231" i="27" s="1"/>
  <c r="G227" i="27"/>
  <c r="H227" i="27" s="1"/>
  <c r="G215" i="27"/>
  <c r="H215" i="27" s="1"/>
  <c r="G211" i="27"/>
  <c r="H211" i="27" s="1"/>
  <c r="G199" i="27"/>
  <c r="H199" i="27" s="1"/>
  <c r="G195" i="27"/>
  <c r="H195" i="27" s="1"/>
  <c r="G191" i="27"/>
  <c r="H191" i="27" s="1"/>
  <c r="G187" i="27"/>
  <c r="H187" i="27" s="1"/>
  <c r="G183" i="27"/>
  <c r="H183" i="27" s="1"/>
  <c r="G179" i="27"/>
  <c r="H179" i="27" s="1"/>
  <c r="G171" i="27"/>
  <c r="H171" i="27" s="1"/>
  <c r="G167" i="27"/>
  <c r="H167" i="27" s="1"/>
  <c r="G159" i="27"/>
  <c r="H159" i="27" s="1"/>
  <c r="G143" i="27"/>
  <c r="H143" i="27" s="1"/>
  <c r="G139" i="27"/>
  <c r="H139" i="27" s="1"/>
  <c r="G135" i="27"/>
  <c r="H135" i="27" s="1"/>
  <c r="G127" i="27"/>
  <c r="H127" i="27" s="1"/>
  <c r="G119" i="27"/>
  <c r="H119" i="27" s="1"/>
  <c r="G111" i="27"/>
  <c r="H111" i="27" s="1"/>
  <c r="G107" i="27"/>
  <c r="H107" i="27" s="1"/>
  <c r="G103" i="27"/>
  <c r="H103" i="27" s="1"/>
  <c r="G99" i="27"/>
  <c r="H99" i="27" s="1"/>
  <c r="G95" i="27"/>
  <c r="H95" i="27" s="1"/>
  <c r="G91" i="27"/>
  <c r="H91" i="27" s="1"/>
  <c r="G83" i="27"/>
  <c r="H83" i="27" s="1"/>
  <c r="G79" i="27"/>
  <c r="H79" i="27" s="1"/>
  <c r="G75" i="27"/>
  <c r="H75" i="27" s="1"/>
  <c r="G71" i="27"/>
  <c r="H71" i="27" s="1"/>
  <c r="G59" i="27"/>
  <c r="H59" i="27" s="1"/>
  <c r="G55" i="27"/>
  <c r="H55" i="27" s="1"/>
  <c r="G51" i="27"/>
  <c r="H51" i="27" s="1"/>
  <c r="G47" i="27"/>
  <c r="H47" i="27" s="1"/>
  <c r="G43" i="27"/>
  <c r="H43" i="27" s="1"/>
  <c r="G39" i="27"/>
  <c r="H39" i="27" s="1"/>
  <c r="G35" i="27"/>
  <c r="H35" i="27" s="1"/>
  <c r="G31" i="27"/>
  <c r="H31" i="27" s="1"/>
  <c r="G23" i="27"/>
  <c r="H23" i="27" s="1"/>
  <c r="G19" i="27"/>
  <c r="H19" i="27" s="1"/>
  <c r="G11" i="27"/>
  <c r="H11" i="27" s="1"/>
  <c r="G3" i="27"/>
  <c r="H3" i="27" s="1"/>
  <c r="G198" i="1"/>
  <c r="C198" i="1"/>
  <c r="G196" i="1"/>
  <c r="C196" i="1"/>
  <c r="G194" i="1"/>
  <c r="C194" i="1"/>
  <c r="G192" i="1"/>
  <c r="C192" i="1"/>
  <c r="G190" i="1"/>
  <c r="C190" i="1"/>
  <c r="G188" i="1"/>
  <c r="C188" i="1"/>
  <c r="G186" i="1"/>
  <c r="C186" i="1"/>
  <c r="C184" i="1"/>
  <c r="C180" i="1"/>
  <c r="C176" i="1"/>
  <c r="C172" i="1"/>
  <c r="C168" i="1"/>
  <c r="C164" i="1"/>
  <c r="C160" i="1"/>
  <c r="C156" i="1"/>
  <c r="C152" i="1"/>
  <c r="G182" i="1"/>
  <c r="G166" i="1"/>
  <c r="G162" i="1"/>
  <c r="G158" i="1"/>
  <c r="G154" i="1"/>
  <c r="G150" i="1"/>
  <c r="G146" i="1"/>
  <c r="G142" i="1"/>
  <c r="G138" i="1"/>
  <c r="G130" i="1"/>
  <c r="G126" i="1"/>
  <c r="G122" i="1"/>
  <c r="G118" i="1"/>
  <c r="G114" i="1"/>
  <c r="I183" i="1"/>
  <c r="C182" i="1"/>
  <c r="I179" i="1"/>
  <c r="C178" i="1"/>
  <c r="I175" i="1"/>
  <c r="C174" i="1"/>
  <c r="I171" i="1"/>
  <c r="C170" i="1"/>
  <c r="I167" i="1"/>
  <c r="C166" i="1"/>
  <c r="I163" i="1"/>
  <c r="C162" i="1"/>
  <c r="I159" i="1"/>
  <c r="C158" i="1"/>
  <c r="I155" i="1"/>
  <c r="C154" i="1"/>
  <c r="I151" i="1"/>
  <c r="C150" i="1"/>
  <c r="G145" i="1"/>
  <c r="C143" i="1"/>
  <c r="G141" i="1"/>
  <c r="C139" i="1"/>
  <c r="G137" i="1"/>
  <c r="C135" i="1"/>
  <c r="G133" i="1"/>
  <c r="C131" i="1"/>
  <c r="E130" i="1"/>
  <c r="G129" i="1"/>
  <c r="C127" i="1"/>
  <c r="E126" i="1"/>
  <c r="G125" i="1"/>
  <c r="C123" i="1"/>
  <c r="G184" i="1"/>
  <c r="G180" i="1"/>
  <c r="G176" i="1"/>
  <c r="E175" i="1"/>
  <c r="E171" i="1"/>
  <c r="G160" i="1"/>
  <c r="G156" i="1"/>
  <c r="C146" i="1"/>
  <c r="C142" i="1"/>
  <c r="C138" i="1"/>
  <c r="C134" i="1"/>
  <c r="C130" i="1"/>
  <c r="E129" i="1"/>
  <c r="C126" i="1"/>
  <c r="C122" i="1"/>
  <c r="E121" i="1"/>
  <c r="C118" i="1"/>
  <c r="C114" i="1"/>
  <c r="D109" i="1"/>
  <c r="C107" i="1"/>
  <c r="D101" i="1"/>
  <c r="C99" i="1"/>
  <c r="H97" i="1"/>
  <c r="D93" i="1"/>
  <c r="C91" i="1"/>
  <c r="G87" i="1"/>
  <c r="D85" i="1"/>
  <c r="C83" i="1"/>
  <c r="G121" i="1"/>
  <c r="C119" i="1"/>
  <c r="G117" i="1"/>
  <c r="C115" i="1"/>
  <c r="G113" i="1"/>
  <c r="C109" i="1"/>
  <c r="F108" i="1"/>
  <c r="G105" i="1"/>
  <c r="J104" i="1"/>
  <c r="B104" i="1"/>
  <c r="D103" i="1"/>
  <c r="C101" i="1"/>
  <c r="F100" i="1"/>
  <c r="G97" i="1"/>
  <c r="J96" i="1"/>
  <c r="B96" i="1"/>
  <c r="D95" i="1"/>
  <c r="C93" i="1"/>
  <c r="F92" i="1"/>
  <c r="G89" i="1"/>
  <c r="J88" i="1"/>
  <c r="B88" i="1"/>
  <c r="D87" i="1"/>
  <c r="C85" i="1"/>
  <c r="F84" i="1"/>
  <c r="J80" i="1"/>
  <c r="B80" i="1"/>
  <c r="D79" i="1"/>
  <c r="C77" i="1"/>
  <c r="G76" i="1"/>
  <c r="B76" i="1"/>
  <c r="J72" i="1"/>
  <c r="I71" i="1"/>
  <c r="D71" i="1"/>
  <c r="I70" i="1"/>
  <c r="C70" i="1"/>
  <c r="C69" i="1"/>
  <c r="G68" i="1"/>
  <c r="B68" i="1"/>
  <c r="J64" i="1"/>
  <c r="I63" i="1"/>
  <c r="D63" i="1"/>
  <c r="I62" i="1"/>
  <c r="C62" i="1"/>
  <c r="C61" i="1"/>
  <c r="G60" i="1"/>
  <c r="B60" i="1"/>
  <c r="J56" i="1"/>
  <c r="I55" i="1"/>
  <c r="D55" i="1"/>
  <c r="I54" i="1"/>
  <c r="C54" i="1"/>
  <c r="C53" i="1"/>
  <c r="G52" i="1"/>
  <c r="B52" i="1"/>
  <c r="J48" i="1"/>
  <c r="I47" i="1"/>
  <c r="D47" i="1"/>
  <c r="I46" i="1"/>
  <c r="C46" i="1"/>
  <c r="C45" i="1"/>
  <c r="G44" i="1"/>
  <c r="B44" i="1"/>
  <c r="J40" i="1"/>
  <c r="I39" i="1"/>
  <c r="D39" i="1"/>
  <c r="I38" i="1"/>
  <c r="C38" i="1"/>
  <c r="H37" i="1"/>
  <c r="C37" i="1"/>
  <c r="G36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H21" i="1"/>
  <c r="C21" i="1"/>
  <c r="B20" i="1"/>
  <c r="J16" i="1"/>
  <c r="I15" i="1"/>
  <c r="D15" i="1"/>
  <c r="I14" i="1"/>
  <c r="C14" i="1"/>
  <c r="C13" i="1"/>
  <c r="G12" i="1"/>
  <c r="B12" i="1"/>
  <c r="J8" i="1"/>
  <c r="I7" i="1"/>
  <c r="D7" i="1"/>
  <c r="I6" i="1"/>
  <c r="C6" i="1"/>
  <c r="C5" i="1"/>
  <c r="G4" i="1"/>
  <c r="B4" i="1"/>
  <c r="G107" i="1"/>
  <c r="D105" i="1"/>
  <c r="C103" i="1"/>
  <c r="G99" i="1"/>
  <c r="D97" i="1"/>
  <c r="C95" i="1"/>
  <c r="G91" i="1"/>
  <c r="D89" i="1"/>
  <c r="C87" i="1"/>
  <c r="G83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E122" i="1"/>
  <c r="I120" i="1"/>
  <c r="E118" i="1"/>
  <c r="I116" i="1"/>
  <c r="J108" i="1"/>
  <c r="B108" i="1"/>
  <c r="D107" i="1"/>
  <c r="C105" i="1"/>
  <c r="F104" i="1"/>
  <c r="G101" i="1"/>
  <c r="J100" i="1"/>
  <c r="B100" i="1"/>
  <c r="D99" i="1"/>
  <c r="C97" i="1"/>
  <c r="F96" i="1"/>
  <c r="G93" i="1"/>
  <c r="J92" i="1"/>
  <c r="B92" i="1"/>
  <c r="D91" i="1"/>
  <c r="C89" i="1"/>
  <c r="F88" i="1"/>
  <c r="J84" i="1"/>
  <c r="B84" i="1"/>
  <c r="D83" i="1"/>
  <c r="C81" i="1"/>
  <c r="F80" i="1"/>
  <c r="G77" i="1"/>
  <c r="J76" i="1"/>
  <c r="C73" i="1"/>
  <c r="G72" i="1"/>
  <c r="B72" i="1"/>
  <c r="J68" i="1"/>
  <c r="C65" i="1"/>
  <c r="G64" i="1"/>
  <c r="B64" i="1"/>
  <c r="J60" i="1"/>
  <c r="C57" i="1"/>
  <c r="G56" i="1"/>
  <c r="B56" i="1"/>
  <c r="J52" i="1"/>
  <c r="C49" i="1"/>
  <c r="G48" i="1"/>
  <c r="B48" i="1"/>
  <c r="J44" i="1"/>
  <c r="C41" i="1"/>
  <c r="G40" i="1"/>
  <c r="B40" i="1"/>
  <c r="E37" i="1"/>
  <c r="J36" i="1"/>
  <c r="C33" i="1"/>
  <c r="B32" i="1"/>
  <c r="J28" i="1"/>
  <c r="H25" i="1"/>
  <c r="C25" i="1"/>
  <c r="G24" i="1"/>
  <c r="B24" i="1"/>
  <c r="J20" i="1"/>
  <c r="H17" i="1"/>
  <c r="C17" i="1"/>
  <c r="G16" i="1"/>
  <c r="B16" i="1"/>
  <c r="E13" i="1"/>
  <c r="J12" i="1"/>
  <c r="E12" i="1"/>
  <c r="C9" i="1"/>
  <c r="G8" i="1"/>
  <c r="B8" i="1"/>
  <c r="E5" i="1"/>
  <c r="J4" i="1"/>
  <c r="E4" i="1"/>
  <c r="F20" i="15"/>
  <c r="H3" i="7" s="1"/>
  <c r="F3" i="17" s="1"/>
  <c r="T22" i="15"/>
  <c r="F26" i="15"/>
  <c r="H24" i="7" s="1"/>
  <c r="F24" i="17" s="1"/>
  <c r="L48" i="28"/>
  <c r="L144" i="28"/>
  <c r="L152" i="28"/>
  <c r="L157" i="28"/>
  <c r="L184" i="28"/>
  <c r="J6" i="27"/>
  <c r="J9" i="27"/>
  <c r="G10" i="27"/>
  <c r="H10" i="27" s="1"/>
  <c r="J11" i="27"/>
  <c r="G12" i="27"/>
  <c r="H12" i="27" s="1"/>
  <c r="G13" i="27"/>
  <c r="H13" i="27" s="1"/>
  <c r="J18" i="27"/>
  <c r="J21" i="27"/>
  <c r="G24" i="27"/>
  <c r="H24" i="27" s="1"/>
  <c r="G25" i="27"/>
  <c r="H25" i="27" s="1"/>
  <c r="J30" i="27"/>
  <c r="G36" i="27"/>
  <c r="H36" i="27" s="1"/>
  <c r="J42" i="27"/>
  <c r="G46" i="27"/>
  <c r="H46" i="27" s="1"/>
  <c r="J47" i="27"/>
  <c r="G53" i="27"/>
  <c r="H53" i="27" s="1"/>
  <c r="J58" i="27"/>
  <c r="G62" i="27"/>
  <c r="H62" i="27" s="1"/>
  <c r="J63" i="27"/>
  <c r="G68" i="27"/>
  <c r="H68" i="27" s="1"/>
  <c r="G69" i="27"/>
  <c r="H69" i="27" s="1"/>
  <c r="J74" i="27"/>
  <c r="G78" i="27"/>
  <c r="H78" i="27" s="1"/>
  <c r="J79" i="27"/>
  <c r="J86" i="27"/>
  <c r="J91" i="27"/>
  <c r="G96" i="27"/>
  <c r="H96" i="27" s="1"/>
  <c r="J98" i="27"/>
  <c r="J101" i="27"/>
  <c r="J103" i="27"/>
  <c r="G108" i="27"/>
  <c r="H108" i="27" s="1"/>
  <c r="J110" i="27"/>
  <c r="J113" i="27"/>
  <c r="G114" i="27"/>
  <c r="H114" i="27" s="1"/>
  <c r="J115" i="27"/>
  <c r="G121" i="27"/>
  <c r="H121" i="27" s="1"/>
  <c r="J122" i="27"/>
  <c r="J125" i="27"/>
  <c r="J127" i="27"/>
  <c r="J134" i="27"/>
  <c r="J137" i="27"/>
  <c r="G138" i="27"/>
  <c r="H138" i="27" s="1"/>
  <c r="J139" i="27"/>
  <c r="G144" i="27"/>
  <c r="H144" i="27" s="1"/>
  <c r="G145" i="27"/>
  <c r="H145" i="27" s="1"/>
  <c r="J150" i="27"/>
  <c r="J153" i="27"/>
  <c r="G154" i="27"/>
  <c r="H154" i="27" s="1"/>
  <c r="J155" i="27"/>
  <c r="G156" i="27"/>
  <c r="H156" i="27" s="1"/>
  <c r="J162" i="27"/>
  <c r="J165" i="27"/>
  <c r="J167" i="27"/>
  <c r="G172" i="27"/>
  <c r="H172" i="27" s="1"/>
  <c r="G173" i="27"/>
  <c r="H173" i="27" s="1"/>
  <c r="G178" i="27"/>
  <c r="H178" i="27" s="1"/>
  <c r="J179" i="27"/>
  <c r="G184" i="27"/>
  <c r="H184" i="27" s="1"/>
  <c r="G185" i="27"/>
  <c r="H185" i="27" s="1"/>
  <c r="J190" i="27"/>
  <c r="J193" i="27"/>
  <c r="G194" i="27"/>
  <c r="H194" i="27" s="1"/>
  <c r="J195" i="27"/>
  <c r="G200" i="27"/>
  <c r="H200" i="27" s="1"/>
  <c r="G201" i="27"/>
  <c r="H201" i="27" s="1"/>
  <c r="J205" i="27"/>
  <c r="G206" i="27"/>
  <c r="H206" i="27" s="1"/>
  <c r="J207" i="27"/>
  <c r="J214" i="27"/>
  <c r="J217" i="27"/>
  <c r="G218" i="27"/>
  <c r="H218" i="27" s="1"/>
  <c r="J219" i="27"/>
  <c r="J230" i="27"/>
  <c r="J231" i="27"/>
  <c r="G233" i="27"/>
  <c r="H233" i="27" s="1"/>
  <c r="J234" i="27"/>
  <c r="J235" i="27"/>
  <c r="G236" i="27"/>
  <c r="H236" i="27" s="1"/>
  <c r="G237" i="27"/>
  <c r="H237" i="27" s="1"/>
  <c r="J238" i="27"/>
  <c r="J259" i="27"/>
  <c r="G260" i="27"/>
  <c r="H260" i="27" s="1"/>
  <c r="G3" i="18"/>
  <c r="N2" i="18" s="1"/>
  <c r="U22" i="15"/>
  <c r="B22" i="7" s="1"/>
  <c r="J2" i="27"/>
  <c r="J5" i="27"/>
  <c r="G6" i="27"/>
  <c r="H6" i="27" s="1"/>
  <c r="J7" i="27"/>
  <c r="J14" i="27"/>
  <c r="J17" i="27"/>
  <c r="G18" i="27"/>
  <c r="H18" i="27" s="1"/>
  <c r="J19" i="27"/>
  <c r="J26" i="27"/>
  <c r="J29" i="27"/>
  <c r="J31" i="27"/>
  <c r="G32" i="27"/>
  <c r="H32" i="27" s="1"/>
  <c r="G33" i="27"/>
  <c r="H33" i="27" s="1"/>
  <c r="J38" i="27"/>
  <c r="J41" i="27"/>
  <c r="G42" i="27"/>
  <c r="H42" i="27" s="1"/>
  <c r="J43" i="27"/>
  <c r="G49" i="27"/>
  <c r="H49" i="27" s="1"/>
  <c r="J54" i="27"/>
  <c r="J57" i="27"/>
  <c r="J59" i="27"/>
  <c r="G64" i="27"/>
  <c r="H64" i="27" s="1"/>
  <c r="J70" i="27"/>
  <c r="J73" i="27"/>
  <c r="G74" i="27"/>
  <c r="H74" i="27" s="1"/>
  <c r="J75" i="27"/>
  <c r="G80" i="27"/>
  <c r="H80" i="27" s="1"/>
  <c r="G81" i="27"/>
  <c r="H81" i="27" s="1"/>
  <c r="J82" i="27"/>
  <c r="J85" i="27"/>
  <c r="J87" i="27"/>
  <c r="G92" i="27"/>
  <c r="H92" i="27" s="1"/>
  <c r="G93" i="27"/>
  <c r="H93" i="27" s="1"/>
  <c r="J97" i="27"/>
  <c r="G98" i="27"/>
  <c r="H98" i="27" s="1"/>
  <c r="J99" i="27"/>
  <c r="G104" i="27"/>
  <c r="H104" i="27" s="1"/>
  <c r="J109" i="27"/>
  <c r="G110" i="27"/>
  <c r="H110" i="27" s="1"/>
  <c r="J111" i="27"/>
  <c r="G116" i="27"/>
  <c r="H116" i="27" s="1"/>
  <c r="G122" i="27"/>
  <c r="H122" i="27" s="1"/>
  <c r="J123" i="27"/>
  <c r="G129" i="27"/>
  <c r="H129" i="27" s="1"/>
  <c r="J133" i="27"/>
  <c r="G134" i="27"/>
  <c r="H134" i="27" s="1"/>
  <c r="J135" i="27"/>
  <c r="G141" i="27"/>
  <c r="H141" i="27" s="1"/>
  <c r="J146" i="27"/>
  <c r="J149" i="27"/>
  <c r="J151" i="27"/>
  <c r="J158" i="27"/>
  <c r="J161" i="27"/>
  <c r="J163" i="27"/>
  <c r="G168" i="27"/>
  <c r="H168" i="27" s="1"/>
  <c r="J174" i="27"/>
  <c r="J177" i="27"/>
  <c r="G181" i="27"/>
  <c r="H181" i="27" s="1"/>
  <c r="J186" i="27"/>
  <c r="J189" i="27"/>
  <c r="G190" i="27"/>
  <c r="H190" i="27" s="1"/>
  <c r="J191" i="27"/>
  <c r="G197" i="27"/>
  <c r="H197" i="27" s="1"/>
  <c r="J202" i="27"/>
  <c r="G208" i="27"/>
  <c r="H208" i="27" s="1"/>
  <c r="G209" i="27"/>
  <c r="H209" i="27" s="1"/>
  <c r="J213" i="27"/>
  <c r="G214" i="27"/>
  <c r="H214" i="27" s="1"/>
  <c r="J215" i="27"/>
  <c r="G220" i="27"/>
  <c r="H220" i="27" s="1"/>
  <c r="J222" i="27"/>
  <c r="J227" i="27"/>
  <c r="G228" i="27"/>
  <c r="H228" i="27" s="1"/>
  <c r="G249" i="27"/>
  <c r="H249" i="27" s="1"/>
  <c r="J250" i="27"/>
  <c r="J251" i="27"/>
  <c r="G252" i="27"/>
  <c r="H252" i="27" s="1"/>
  <c r="G253" i="27"/>
  <c r="H253" i="27" s="1"/>
  <c r="J254" i="27"/>
  <c r="J255" i="27"/>
  <c r="G257" i="27"/>
  <c r="H257" i="27" s="1"/>
  <c r="J258" i="27"/>
  <c r="K169" i="23"/>
  <c r="M169" i="23" s="1"/>
  <c r="K170" i="23"/>
  <c r="M170" i="23" s="1"/>
  <c r="K171" i="23"/>
  <c r="M171" i="23" s="1"/>
  <c r="K172" i="23"/>
  <c r="M172" i="23" s="1"/>
  <c r="K173" i="23"/>
  <c r="M173" i="23" s="1"/>
  <c r="K174" i="23"/>
  <c r="M174" i="23" s="1"/>
  <c r="F22" i="15"/>
  <c r="H22" i="7" s="1"/>
  <c r="F22" i="17" s="1"/>
  <c r="I27" i="7"/>
  <c r="G27" i="17" s="1"/>
  <c r="F24" i="15"/>
  <c r="H27" i="7" s="1"/>
  <c r="F27" i="17" s="1"/>
  <c r="T24" i="15"/>
  <c r="U26" i="15"/>
  <c r="B24" i="7" s="1"/>
  <c r="F29" i="15"/>
  <c r="H26" i="7" s="1"/>
  <c r="F26" i="17" s="1"/>
  <c r="L117" i="28"/>
  <c r="L173" i="28"/>
  <c r="G2" i="27"/>
  <c r="H2" i="27" s="1"/>
  <c r="J3" i="27"/>
  <c r="G8" i="27"/>
  <c r="H8" i="27" s="1"/>
  <c r="J13" i="27"/>
  <c r="G14" i="27"/>
  <c r="H14" i="27" s="1"/>
  <c r="J15" i="27"/>
  <c r="G21" i="27"/>
  <c r="H21" i="27" s="1"/>
  <c r="J22" i="27"/>
  <c r="J25" i="27"/>
  <c r="J27" i="27"/>
  <c r="J34" i="27"/>
  <c r="J37" i="27"/>
  <c r="G38" i="27"/>
  <c r="H38" i="27" s="1"/>
  <c r="J39" i="27"/>
  <c r="G45" i="27"/>
  <c r="H45" i="27" s="1"/>
  <c r="J50" i="27"/>
  <c r="J53" i="27"/>
  <c r="G54" i="27"/>
  <c r="H54" i="27" s="1"/>
  <c r="J55" i="27"/>
  <c r="J66" i="27"/>
  <c r="J69" i="27"/>
  <c r="G70" i="27"/>
  <c r="H70" i="27" s="1"/>
  <c r="J71" i="27"/>
  <c r="G77" i="27"/>
  <c r="H77" i="27" s="1"/>
  <c r="G82" i="27"/>
  <c r="H82" i="27" s="1"/>
  <c r="J83" i="27"/>
  <c r="G89" i="27"/>
  <c r="H89" i="27" s="1"/>
  <c r="J94" i="27"/>
  <c r="G101" i="27"/>
  <c r="H101" i="27" s="1"/>
  <c r="J106" i="27"/>
  <c r="G112" i="27"/>
  <c r="H112" i="27" s="1"/>
  <c r="J118" i="27"/>
  <c r="J121" i="27"/>
  <c r="G124" i="27"/>
  <c r="H124" i="27" s="1"/>
  <c r="G125" i="27"/>
  <c r="H125" i="27" s="1"/>
  <c r="J130" i="27"/>
  <c r="G136" i="27"/>
  <c r="H136" i="27" s="1"/>
  <c r="G137" i="27"/>
  <c r="H137" i="27" s="1"/>
  <c r="J142" i="27"/>
  <c r="J145" i="27"/>
  <c r="G146" i="27"/>
  <c r="H146" i="27" s="1"/>
  <c r="J147" i="27"/>
  <c r="G152" i="27"/>
  <c r="H152" i="27" s="1"/>
  <c r="J157" i="27"/>
  <c r="G158" i="27"/>
  <c r="H158" i="27" s="1"/>
  <c r="J159" i="27"/>
  <c r="G165" i="27"/>
  <c r="H165" i="27" s="1"/>
  <c r="J170" i="27"/>
  <c r="J173" i="27"/>
  <c r="J175" i="27"/>
  <c r="J182" i="27"/>
  <c r="J185" i="27"/>
  <c r="G186" i="27"/>
  <c r="H186" i="27" s="1"/>
  <c r="J187" i="27"/>
  <c r="G192" i="27"/>
  <c r="H192" i="27" s="1"/>
  <c r="G193" i="27"/>
  <c r="H193" i="27" s="1"/>
  <c r="J198" i="27"/>
  <c r="J201" i="27"/>
  <c r="G202" i="27"/>
  <c r="H202" i="27" s="1"/>
  <c r="J203" i="27"/>
  <c r="G205" i="27"/>
  <c r="H205" i="27" s="1"/>
  <c r="J210" i="27"/>
  <c r="G216" i="27"/>
  <c r="H216" i="27" s="1"/>
  <c r="G217" i="27"/>
  <c r="H217" i="27" s="1"/>
  <c r="J221" i="27"/>
  <c r="G222" i="27"/>
  <c r="H222" i="27" s="1"/>
  <c r="J223" i="27"/>
  <c r="G224" i="27"/>
  <c r="H224" i="27" s="1"/>
  <c r="G225" i="27"/>
  <c r="H225" i="27" s="1"/>
  <c r="J226" i="27"/>
  <c r="G241" i="27"/>
  <c r="H241" i="27" s="1"/>
  <c r="J242" i="27"/>
  <c r="J243" i="27"/>
  <c r="G244" i="27"/>
  <c r="H244" i="27" s="1"/>
  <c r="G245" i="27"/>
  <c r="H245" i="27" s="1"/>
  <c r="J246" i="27"/>
  <c r="J247" i="27"/>
  <c r="G248" i="27"/>
  <c r="H248" i="27" s="1"/>
  <c r="I29" i="7"/>
  <c r="G29" i="17" s="1"/>
  <c r="F28" i="15"/>
  <c r="H29" i="7" s="1"/>
  <c r="F29" i="17" s="1"/>
  <c r="L81" i="28"/>
  <c r="L94" i="28"/>
  <c r="L110" i="28"/>
  <c r="G4" i="27"/>
  <c r="H4" i="27" s="1"/>
  <c r="G5" i="27"/>
  <c r="H5" i="27" s="1"/>
  <c r="J10" i="27"/>
  <c r="G16" i="27"/>
  <c r="H16" i="27" s="1"/>
  <c r="G17" i="27"/>
  <c r="H17" i="27" s="1"/>
  <c r="G22" i="27"/>
  <c r="H22" i="27" s="1"/>
  <c r="J23" i="27"/>
  <c r="G28" i="27"/>
  <c r="H28" i="27" s="1"/>
  <c r="G29" i="27"/>
  <c r="H29" i="27" s="1"/>
  <c r="J33" i="27"/>
  <c r="G34" i="27"/>
  <c r="H34" i="27" s="1"/>
  <c r="J35" i="27"/>
  <c r="G40" i="27"/>
  <c r="H40" i="27" s="1"/>
  <c r="G41" i="27"/>
  <c r="H41" i="27" s="1"/>
  <c r="J46" i="27"/>
  <c r="J49" i="27"/>
  <c r="J51" i="27"/>
  <c r="G56" i="27"/>
  <c r="H56" i="27" s="1"/>
  <c r="G57" i="27"/>
  <c r="H57" i="27" s="1"/>
  <c r="J62" i="27"/>
  <c r="J65" i="27"/>
  <c r="G66" i="27"/>
  <c r="H66" i="27" s="1"/>
  <c r="J67" i="27"/>
  <c r="G72" i="27"/>
  <c r="H72" i="27" s="1"/>
  <c r="G73" i="27"/>
  <c r="H73" i="27" s="1"/>
  <c r="J78" i="27"/>
  <c r="J81" i="27"/>
  <c r="G84" i="27"/>
  <c r="H84" i="27" s="1"/>
  <c r="J90" i="27"/>
  <c r="J93" i="27"/>
  <c r="J95" i="27"/>
  <c r="G97" i="27"/>
  <c r="H97" i="27" s="1"/>
  <c r="J102" i="27"/>
  <c r="J105" i="27"/>
  <c r="J107" i="27"/>
  <c r="G109" i="27"/>
  <c r="H109" i="27" s="1"/>
  <c r="J114" i="27"/>
  <c r="J117" i="27"/>
  <c r="G118" i="27"/>
  <c r="H118" i="27" s="1"/>
  <c r="J119" i="27"/>
  <c r="J126" i="27"/>
  <c r="J129" i="27"/>
  <c r="G130" i="27"/>
  <c r="H130" i="27" s="1"/>
  <c r="J131" i="27"/>
  <c r="G132" i="27"/>
  <c r="H132" i="27" s="1"/>
  <c r="J138" i="27"/>
  <c r="J141" i="27"/>
  <c r="G142" i="27"/>
  <c r="H142" i="27" s="1"/>
  <c r="J143" i="27"/>
  <c r="G148" i="27"/>
  <c r="H148" i="27" s="1"/>
  <c r="G149" i="27"/>
  <c r="H149" i="27" s="1"/>
  <c r="J154" i="27"/>
  <c r="G160" i="27"/>
  <c r="H160" i="27" s="1"/>
  <c r="G161" i="27"/>
  <c r="H161" i="27" s="1"/>
  <c r="J166" i="27"/>
  <c r="J169" i="27"/>
  <c r="G170" i="27"/>
  <c r="H170" i="27" s="1"/>
  <c r="J171" i="27"/>
  <c r="G176" i="27"/>
  <c r="H176" i="27" s="1"/>
  <c r="G177" i="27"/>
  <c r="H177" i="27" s="1"/>
  <c r="J178" i="27"/>
  <c r="J181" i="27"/>
  <c r="G182" i="27"/>
  <c r="H182" i="27" s="1"/>
  <c r="J183" i="27"/>
  <c r="G188" i="27"/>
  <c r="H188" i="27" s="1"/>
  <c r="G189" i="27"/>
  <c r="H189" i="27" s="1"/>
  <c r="J194" i="27"/>
  <c r="J197" i="27"/>
  <c r="G198" i="27"/>
  <c r="H198" i="27" s="1"/>
  <c r="J199" i="27"/>
  <c r="G204" i="27"/>
  <c r="H204" i="27" s="1"/>
  <c r="J206" i="27"/>
  <c r="J209" i="27"/>
  <c r="J211" i="27"/>
  <c r="G213" i="27"/>
  <c r="H213" i="27" s="1"/>
  <c r="J218" i="27"/>
  <c r="J239" i="27"/>
  <c r="G240" i="27"/>
  <c r="H240" i="27" s="1"/>
  <c r="J262" i="27"/>
  <c r="J263" i="27"/>
  <c r="G265" i="27"/>
  <c r="H265" i="27" s="1"/>
  <c r="J266" i="27"/>
  <c r="J267" i="27"/>
  <c r="G268" i="27"/>
  <c r="H268" i="27" s="1"/>
  <c r="G269" i="27"/>
  <c r="H269" i="27" s="1"/>
  <c r="J270" i="27"/>
  <c r="J271" i="27"/>
  <c r="G272" i="27"/>
  <c r="H272" i="27" s="1"/>
  <c r="G273" i="27"/>
  <c r="H273" i="27" s="1"/>
  <c r="J274" i="27"/>
  <c r="J275" i="27"/>
  <c r="G277" i="27"/>
  <c r="H277" i="27" s="1"/>
  <c r="J278" i="27"/>
  <c r="J279" i="27"/>
  <c r="J282" i="27"/>
  <c r="J283" i="27"/>
  <c r="J286" i="27"/>
  <c r="J287" i="27"/>
  <c r="G289" i="27"/>
  <c r="H289" i="27" s="1"/>
  <c r="J290" i="27"/>
  <c r="J291" i="27"/>
  <c r="G293" i="27"/>
  <c r="H293" i="27" s="1"/>
  <c r="J294" i="27"/>
  <c r="J295" i="27"/>
  <c r="G296" i="27"/>
  <c r="H296" i="27" s="1"/>
  <c r="G297" i="27"/>
  <c r="H297" i="27" s="1"/>
  <c r="J298" i="27"/>
  <c r="J299" i="27"/>
  <c r="G300" i="27"/>
  <c r="H300" i="27" s="1"/>
  <c r="G301" i="27"/>
  <c r="H301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17" i="6"/>
  <c r="A17" i="4"/>
  <c r="V17" i="26"/>
  <c r="B25" i="6"/>
  <c r="A25" i="4"/>
  <c r="V25" i="26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D308" i="8"/>
  <c r="D304" i="8"/>
  <c r="D300" i="8"/>
  <c r="D296" i="8"/>
  <c r="D292" i="8"/>
  <c r="D288" i="8"/>
  <c r="D284" i="8"/>
  <c r="D280" i="8"/>
  <c r="D276" i="8"/>
  <c r="D272" i="8"/>
  <c r="D268" i="8"/>
  <c r="D264" i="8"/>
  <c r="D260" i="8"/>
  <c r="D256" i="8"/>
  <c r="D252" i="8"/>
  <c r="D248" i="8"/>
  <c r="D244" i="8"/>
  <c r="D240" i="8"/>
  <c r="D236" i="8"/>
  <c r="D311" i="8"/>
  <c r="E298" i="8"/>
  <c r="E294" i="8"/>
  <c r="E290" i="8"/>
  <c r="E286" i="8"/>
  <c r="E282" i="8"/>
  <c r="E278" i="8"/>
  <c r="D232" i="8"/>
  <c r="D228" i="8"/>
  <c r="D224" i="8"/>
  <c r="D220" i="8"/>
  <c r="D216" i="8"/>
  <c r="D212" i="8"/>
  <c r="D208" i="8"/>
  <c r="D204" i="8"/>
  <c r="D200" i="8"/>
  <c r="D196" i="8"/>
  <c r="D192" i="8"/>
  <c r="D188" i="8"/>
  <c r="D184" i="8"/>
  <c r="D180" i="8"/>
  <c r="D176" i="8"/>
  <c r="D172" i="8"/>
  <c r="D168" i="8"/>
  <c r="D164" i="8"/>
  <c r="D160" i="8"/>
  <c r="D156" i="8"/>
  <c r="D152" i="8"/>
  <c r="D148" i="8"/>
  <c r="D144" i="8"/>
  <c r="D140" i="8"/>
  <c r="D136" i="8"/>
  <c r="D132" i="8"/>
  <c r="D128" i="8"/>
  <c r="D124" i="8"/>
  <c r="D120" i="8"/>
  <c r="D116" i="8"/>
  <c r="D112" i="8"/>
  <c r="D108" i="8"/>
  <c r="D310" i="8"/>
  <c r="D307" i="8"/>
  <c r="D303" i="8"/>
  <c r="D299" i="8"/>
  <c r="D298" i="8"/>
  <c r="D295" i="8"/>
  <c r="D294" i="8"/>
  <c r="D291" i="8"/>
  <c r="D290" i="8"/>
  <c r="D287" i="8"/>
  <c r="D286" i="8"/>
  <c r="D283" i="8"/>
  <c r="D282" i="8"/>
  <c r="D279" i="8"/>
  <c r="D278" i="8"/>
  <c r="D275" i="8"/>
  <c r="D274" i="8"/>
  <c r="D271" i="8"/>
  <c r="D270" i="8"/>
  <c r="D267" i="8"/>
  <c r="D266" i="8"/>
  <c r="D263" i="8"/>
  <c r="D262" i="8"/>
  <c r="D259" i="8"/>
  <c r="D258" i="8"/>
  <c r="D255" i="8"/>
  <c r="D254" i="8"/>
  <c r="D251" i="8"/>
  <c r="D250" i="8"/>
  <c r="D247" i="8"/>
  <c r="D246" i="8"/>
  <c r="D243" i="8"/>
  <c r="D242" i="8"/>
  <c r="D239" i="8"/>
  <c r="D238" i="8"/>
  <c r="D235" i="8"/>
  <c r="D234" i="8"/>
  <c r="C233" i="8"/>
  <c r="C232" i="8"/>
  <c r="D231" i="8"/>
  <c r="D230" i="8"/>
  <c r="C229" i="8"/>
  <c r="C228" i="8"/>
  <c r="D227" i="8"/>
  <c r="D226" i="8"/>
  <c r="C225" i="8"/>
  <c r="C224" i="8"/>
  <c r="D223" i="8"/>
  <c r="D222" i="8"/>
  <c r="C221" i="8"/>
  <c r="C220" i="8"/>
  <c r="D219" i="8"/>
  <c r="D218" i="8"/>
  <c r="C217" i="8"/>
  <c r="C216" i="8"/>
  <c r="D215" i="8"/>
  <c r="D214" i="8"/>
  <c r="C213" i="8"/>
  <c r="C212" i="8"/>
  <c r="D211" i="8"/>
  <c r="D210" i="8"/>
  <c r="C209" i="8"/>
  <c r="C208" i="8"/>
  <c r="C204" i="8"/>
  <c r="C200" i="8"/>
  <c r="C196" i="8"/>
  <c r="C192" i="8"/>
  <c r="C188" i="8"/>
  <c r="C184" i="8"/>
  <c r="C180" i="8"/>
  <c r="C176" i="8"/>
  <c r="C308" i="8"/>
  <c r="C307" i="8"/>
  <c r="C304" i="8"/>
  <c r="C303" i="8"/>
  <c r="C300" i="8"/>
  <c r="C299" i="8"/>
  <c r="C296" i="8"/>
  <c r="C295" i="8"/>
  <c r="C292" i="8"/>
  <c r="C291" i="8"/>
  <c r="C288" i="8"/>
  <c r="C287" i="8"/>
  <c r="C284" i="8"/>
  <c r="C283" i="8"/>
  <c r="C280" i="8"/>
  <c r="C279" i="8"/>
  <c r="C276" i="8"/>
  <c r="C275" i="8"/>
  <c r="C272" i="8"/>
  <c r="C271" i="8"/>
  <c r="C268" i="8"/>
  <c r="C267" i="8"/>
  <c r="C264" i="8"/>
  <c r="C263" i="8"/>
  <c r="C260" i="8"/>
  <c r="C259" i="8"/>
  <c r="C256" i="8"/>
  <c r="C255" i="8"/>
  <c r="C252" i="8"/>
  <c r="C251" i="8"/>
  <c r="C248" i="8"/>
  <c r="C247" i="8"/>
  <c r="C244" i="8"/>
  <c r="C243" i="8"/>
  <c r="C240" i="8"/>
  <c r="C239" i="8"/>
  <c r="C236" i="8"/>
  <c r="C235" i="8"/>
  <c r="B234" i="8"/>
  <c r="B233" i="8"/>
  <c r="B232" i="8"/>
  <c r="C231" i="8"/>
  <c r="B230" i="8"/>
  <c r="B229" i="8"/>
  <c r="B228" i="8"/>
  <c r="C227" i="8"/>
  <c r="B226" i="8"/>
  <c r="B225" i="8"/>
  <c r="B224" i="8"/>
  <c r="C223" i="8"/>
  <c r="B222" i="8"/>
  <c r="B221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C311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C119" i="8"/>
  <c r="C116" i="8"/>
  <c r="C115" i="8"/>
  <c r="C112" i="8"/>
  <c r="C111" i="8"/>
  <c r="C108" i="8"/>
  <c r="C107" i="8"/>
  <c r="B76" i="8"/>
  <c r="C75" i="8"/>
  <c r="D74" i="8"/>
  <c r="B72" i="8"/>
  <c r="C71" i="8"/>
  <c r="D70" i="8"/>
  <c r="B68" i="8"/>
  <c r="C67" i="8"/>
  <c r="D66" i="8"/>
  <c r="B64" i="8"/>
  <c r="C63" i="8"/>
  <c r="D62" i="8"/>
  <c r="B60" i="8"/>
  <c r="C59" i="8"/>
  <c r="D58" i="8"/>
  <c r="B56" i="8"/>
  <c r="C55" i="8"/>
  <c r="D54" i="8"/>
  <c r="B52" i="8"/>
  <c r="C51" i="8"/>
  <c r="D50" i="8"/>
  <c r="B48" i="8"/>
  <c r="C47" i="8"/>
  <c r="D46" i="8"/>
  <c r="B44" i="8"/>
  <c r="C43" i="8"/>
  <c r="D42" i="8"/>
  <c r="C172" i="8"/>
  <c r="C168" i="8"/>
  <c r="C164" i="8"/>
  <c r="C160" i="8"/>
  <c r="C156" i="8"/>
  <c r="C152" i="8"/>
  <c r="C148" i="8"/>
  <c r="C144" i="8"/>
  <c r="C140" i="8"/>
  <c r="C136" i="8"/>
  <c r="C132" i="8"/>
  <c r="C128" i="8"/>
  <c r="C124" i="8"/>
  <c r="C120" i="8"/>
  <c r="B116" i="8"/>
  <c r="B112" i="8"/>
  <c r="B108" i="8"/>
  <c r="D105" i="8"/>
  <c r="D101" i="8"/>
  <c r="D97" i="8"/>
  <c r="D93" i="8"/>
  <c r="D89" i="8"/>
  <c r="D85" i="8"/>
  <c r="D81" i="8"/>
  <c r="D77" i="8"/>
  <c r="B117" i="8"/>
  <c r="B113" i="8"/>
  <c r="B109" i="8"/>
  <c r="C105" i="8"/>
  <c r="C101" i="8"/>
  <c r="C97" i="8"/>
  <c r="C93" i="8"/>
  <c r="C89" i="8"/>
  <c r="C85" i="8"/>
  <c r="C81" i="8"/>
  <c r="C77" i="8"/>
  <c r="D76" i="8"/>
  <c r="D72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D8" i="8"/>
  <c r="D4" i="8"/>
  <c r="C173" i="8"/>
  <c r="D171" i="8"/>
  <c r="C169" i="8"/>
  <c r="D167" i="8"/>
  <c r="C165" i="8"/>
  <c r="D163" i="8"/>
  <c r="C161" i="8"/>
  <c r="D159" i="8"/>
  <c r="C157" i="8"/>
  <c r="D155" i="8"/>
  <c r="C153" i="8"/>
  <c r="D151" i="8"/>
  <c r="C149" i="8"/>
  <c r="D147" i="8"/>
  <c r="C145" i="8"/>
  <c r="D143" i="8"/>
  <c r="C141" i="8"/>
  <c r="D139" i="8"/>
  <c r="C137" i="8"/>
  <c r="D135" i="8"/>
  <c r="D119" i="8"/>
  <c r="D115" i="8"/>
  <c r="D111" i="8"/>
  <c r="D107" i="8"/>
  <c r="B105" i="8"/>
  <c r="B101" i="8"/>
  <c r="B97" i="8"/>
  <c r="B93" i="8"/>
  <c r="B89" i="8"/>
  <c r="B85" i="8"/>
  <c r="B81" i="8"/>
  <c r="B77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C39" i="8"/>
  <c r="E37" i="8"/>
  <c r="C35" i="8"/>
  <c r="E33" i="8"/>
  <c r="C31" i="8"/>
  <c r="E29" i="8"/>
  <c r="C27" i="8"/>
  <c r="E25" i="8"/>
  <c r="C23" i="8"/>
  <c r="E21" i="8"/>
  <c r="C19" i="8"/>
  <c r="C15" i="8"/>
  <c r="C11" i="8"/>
  <c r="C7" i="8"/>
  <c r="C3" i="8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19" i="6"/>
  <c r="A19" i="4"/>
  <c r="V19" i="26"/>
  <c r="B27" i="6"/>
  <c r="A27" i="4"/>
  <c r="V27" i="26"/>
  <c r="E3" i="1"/>
  <c r="E11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14" i="6"/>
  <c r="A14" i="4"/>
  <c r="V14" i="26"/>
  <c r="B21" i="6"/>
  <c r="A21" i="4"/>
  <c r="V21" i="26"/>
  <c r="B29" i="6"/>
  <c r="A29" i="4"/>
  <c r="V29" i="26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A16" i="4"/>
  <c r="B16" i="6"/>
  <c r="V16" i="26"/>
  <c r="B23" i="6"/>
  <c r="A23" i="4"/>
  <c r="V23" i="26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H14" i="1"/>
  <c r="D14" i="1"/>
  <c r="F14" i="1"/>
  <c r="J15" i="1"/>
  <c r="F15" i="1"/>
  <c r="B15" i="1"/>
  <c r="G15" i="1"/>
  <c r="C18" i="1"/>
  <c r="I18" i="1"/>
  <c r="D19" i="1"/>
  <c r="I19" i="1"/>
  <c r="H22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G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G55" i="1"/>
  <c r="C58" i="1"/>
  <c r="I58" i="1"/>
  <c r="D59" i="1"/>
  <c r="I59" i="1"/>
  <c r="D62" i="1"/>
  <c r="F62" i="1"/>
  <c r="J63" i="1"/>
  <c r="F63" i="1"/>
  <c r="B63" i="1"/>
  <c r="G63" i="1"/>
  <c r="C66" i="1"/>
  <c r="I66" i="1"/>
  <c r="D67" i="1"/>
  <c r="I67" i="1"/>
  <c r="D70" i="1"/>
  <c r="F70" i="1"/>
  <c r="J71" i="1"/>
  <c r="F71" i="1"/>
  <c r="B71" i="1"/>
  <c r="G71" i="1"/>
  <c r="C74" i="1"/>
  <c r="I74" i="1"/>
  <c r="D75" i="1"/>
  <c r="I75" i="1"/>
  <c r="J79" i="1"/>
  <c r="D82" i="1"/>
  <c r="G82" i="1"/>
  <c r="C82" i="1"/>
  <c r="I82" i="1"/>
  <c r="J87" i="1"/>
  <c r="D90" i="1"/>
  <c r="G90" i="1"/>
  <c r="C90" i="1"/>
  <c r="I90" i="1"/>
  <c r="J95" i="1"/>
  <c r="H98" i="1"/>
  <c r="D98" i="1"/>
  <c r="G98" i="1"/>
  <c r="C98" i="1"/>
  <c r="I98" i="1"/>
  <c r="J103" i="1"/>
  <c r="D106" i="1"/>
  <c r="C106" i="1"/>
  <c r="I106" i="1"/>
  <c r="I3" i="6"/>
  <c r="L3" i="4"/>
  <c r="M3" i="6"/>
  <c r="N3" i="4"/>
  <c r="V3" i="26"/>
  <c r="L4" i="4"/>
  <c r="I4" i="6"/>
  <c r="M4" i="6"/>
  <c r="N4" i="4"/>
  <c r="V4" i="26"/>
  <c r="I5" i="6"/>
  <c r="L5" i="4"/>
  <c r="M5" i="6"/>
  <c r="N5" i="4"/>
  <c r="V5" i="26"/>
  <c r="I6" i="6"/>
  <c r="L6" i="4"/>
  <c r="M6" i="6"/>
  <c r="N6" i="4"/>
  <c r="V6" i="26"/>
  <c r="AB7" i="26"/>
  <c r="J7" i="4" s="1"/>
  <c r="O8" i="26"/>
  <c r="G8" i="4" s="1"/>
  <c r="I9" i="6"/>
  <c r="L9" i="4"/>
  <c r="N9" i="4"/>
  <c r="M9" i="6"/>
  <c r="V9" i="26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N29" i="6"/>
  <c r="O29" i="4"/>
  <c r="Q29" i="26"/>
  <c r="B29" i="4" s="1"/>
  <c r="D4" i="1"/>
  <c r="F4" i="1"/>
  <c r="J5" i="1"/>
  <c r="F5" i="1"/>
  <c r="B5" i="1"/>
  <c r="G5" i="1"/>
  <c r="B6" i="1"/>
  <c r="G6" i="1"/>
  <c r="C7" i="1"/>
  <c r="E10" i="1"/>
  <c r="D12" i="1"/>
  <c r="F12" i="1"/>
  <c r="J13" i="1"/>
  <c r="F13" i="1"/>
  <c r="B13" i="1"/>
  <c r="G13" i="1"/>
  <c r="B14" i="1"/>
  <c r="C15" i="1"/>
  <c r="H20" i="1"/>
  <c r="D20" i="1"/>
  <c r="F20" i="1"/>
  <c r="J21" i="1"/>
  <c r="F21" i="1"/>
  <c r="B21" i="1"/>
  <c r="G21" i="1"/>
  <c r="B22" i="1"/>
  <c r="G22" i="1"/>
  <c r="C23" i="1"/>
  <c r="D28" i="1"/>
  <c r="F28" i="1"/>
  <c r="J29" i="1"/>
  <c r="F29" i="1"/>
  <c r="B29" i="1"/>
  <c r="G29" i="1"/>
  <c r="B30" i="1"/>
  <c r="C31" i="1"/>
  <c r="D36" i="1"/>
  <c r="F36" i="1"/>
  <c r="J37" i="1"/>
  <c r="F37" i="1"/>
  <c r="B37" i="1"/>
  <c r="G37" i="1"/>
  <c r="B38" i="1"/>
  <c r="G38" i="1"/>
  <c r="C39" i="1"/>
  <c r="D44" i="1"/>
  <c r="F44" i="1"/>
  <c r="J45" i="1"/>
  <c r="F45" i="1"/>
  <c r="B45" i="1"/>
  <c r="G45" i="1"/>
  <c r="B46" i="1"/>
  <c r="G46" i="1"/>
  <c r="C47" i="1"/>
  <c r="D52" i="1"/>
  <c r="F52" i="1"/>
  <c r="J53" i="1"/>
  <c r="F53" i="1"/>
  <c r="B53" i="1"/>
  <c r="B54" i="1"/>
  <c r="G54" i="1"/>
  <c r="C55" i="1"/>
  <c r="D60" i="1"/>
  <c r="F60" i="1"/>
  <c r="J61" i="1"/>
  <c r="F61" i="1"/>
  <c r="B61" i="1"/>
  <c r="G61" i="1"/>
  <c r="B62" i="1"/>
  <c r="C63" i="1"/>
  <c r="D68" i="1"/>
  <c r="F68" i="1"/>
  <c r="J69" i="1"/>
  <c r="F69" i="1"/>
  <c r="B69" i="1"/>
  <c r="B70" i="1"/>
  <c r="G70" i="1"/>
  <c r="C71" i="1"/>
  <c r="D76" i="1"/>
  <c r="F76" i="1"/>
  <c r="J77" i="1"/>
  <c r="F77" i="1"/>
  <c r="B77" i="1"/>
  <c r="I77" i="1"/>
  <c r="D80" i="1"/>
  <c r="G80" i="1"/>
  <c r="C80" i="1"/>
  <c r="I80" i="1"/>
  <c r="B82" i="1"/>
  <c r="J82" i="1"/>
  <c r="J85" i="1"/>
  <c r="D88" i="1"/>
  <c r="G88" i="1"/>
  <c r="C88" i="1"/>
  <c r="I88" i="1"/>
  <c r="B90" i="1"/>
  <c r="J90" i="1"/>
  <c r="J93" i="1"/>
  <c r="D96" i="1"/>
  <c r="G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E183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H18" i="1"/>
  <c r="D18" i="1"/>
  <c r="F18" i="1"/>
  <c r="J19" i="1"/>
  <c r="F19" i="1"/>
  <c r="B19" i="1"/>
  <c r="G19" i="1"/>
  <c r="H26" i="1"/>
  <c r="D26" i="1"/>
  <c r="F26" i="1"/>
  <c r="J27" i="1"/>
  <c r="F27" i="1"/>
  <c r="B27" i="1"/>
  <c r="G27" i="1"/>
  <c r="D34" i="1"/>
  <c r="F34" i="1"/>
  <c r="J35" i="1"/>
  <c r="F35" i="1"/>
  <c r="B35" i="1"/>
  <c r="G35" i="1"/>
  <c r="D42" i="1"/>
  <c r="F42" i="1"/>
  <c r="J43" i="1"/>
  <c r="F43" i="1"/>
  <c r="B43" i="1"/>
  <c r="G43" i="1"/>
  <c r="D50" i="1"/>
  <c r="F50" i="1"/>
  <c r="J51" i="1"/>
  <c r="F51" i="1"/>
  <c r="B51" i="1"/>
  <c r="G51" i="1"/>
  <c r="D58" i="1"/>
  <c r="F58" i="1"/>
  <c r="J59" i="1"/>
  <c r="F59" i="1"/>
  <c r="B59" i="1"/>
  <c r="G59" i="1"/>
  <c r="D66" i="1"/>
  <c r="F66" i="1"/>
  <c r="J67" i="1"/>
  <c r="F67" i="1"/>
  <c r="B67" i="1"/>
  <c r="D74" i="1"/>
  <c r="F74" i="1"/>
  <c r="J75" i="1"/>
  <c r="F75" i="1"/>
  <c r="B75" i="1"/>
  <c r="G75" i="1"/>
  <c r="D78" i="1"/>
  <c r="C78" i="1"/>
  <c r="I78" i="1"/>
  <c r="J83" i="1"/>
  <c r="D86" i="1"/>
  <c r="G86" i="1"/>
  <c r="C86" i="1"/>
  <c r="I86" i="1"/>
  <c r="J91" i="1"/>
  <c r="D94" i="1"/>
  <c r="C94" i="1"/>
  <c r="I94" i="1"/>
  <c r="J99" i="1"/>
  <c r="D102" i="1"/>
  <c r="G102" i="1"/>
  <c r="C102" i="1"/>
  <c r="I102" i="1"/>
  <c r="J107" i="1"/>
  <c r="J110" i="1"/>
  <c r="I110" i="1"/>
  <c r="D110" i="1"/>
  <c r="G110" i="1"/>
  <c r="C110" i="1"/>
  <c r="D111" i="1"/>
  <c r="J111" i="1"/>
  <c r="F111" i="1"/>
  <c r="B111" i="1"/>
  <c r="G111" i="1"/>
  <c r="G124" i="1"/>
  <c r="G128" i="1"/>
  <c r="G132" i="1"/>
  <c r="G136" i="1"/>
  <c r="G144" i="1"/>
  <c r="G148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H99" i="16"/>
  <c r="A95" i="16"/>
  <c r="B91" i="16"/>
  <c r="B89" i="16"/>
  <c r="B87" i="16"/>
  <c r="B85" i="16"/>
  <c r="B83" i="16"/>
  <c r="B81" i="16"/>
  <c r="B79" i="16"/>
  <c r="B77" i="16"/>
  <c r="B75" i="16"/>
  <c r="E74" i="16"/>
  <c r="H73" i="16"/>
  <c r="B73" i="16"/>
  <c r="E72" i="16"/>
  <c r="H71" i="16"/>
  <c r="B71" i="16"/>
  <c r="E70" i="16"/>
  <c r="H69" i="16"/>
  <c r="B69" i="16"/>
  <c r="E68" i="16"/>
  <c r="H67" i="16"/>
  <c r="B67" i="16"/>
  <c r="E66" i="16"/>
  <c r="H65" i="16"/>
  <c r="B65" i="16"/>
  <c r="E64" i="16"/>
  <c r="H63" i="16"/>
  <c r="B63" i="16"/>
  <c r="E62" i="16"/>
  <c r="H61" i="16"/>
  <c r="B61" i="16"/>
  <c r="B60" i="16"/>
  <c r="B59" i="16"/>
  <c r="B58" i="16"/>
  <c r="B57" i="16"/>
  <c r="B56" i="16"/>
  <c r="B54" i="16"/>
  <c r="B53" i="16"/>
  <c r="B52" i="16"/>
  <c r="B51" i="16"/>
  <c r="B50" i="16"/>
  <c r="B49" i="16"/>
  <c r="B48" i="16"/>
  <c r="B47" i="16"/>
  <c r="B46" i="16"/>
  <c r="B45" i="16"/>
  <c r="B43" i="16"/>
  <c r="B42" i="16"/>
  <c r="B41" i="16"/>
  <c r="B39" i="16"/>
  <c r="B38" i="16"/>
  <c r="B37" i="16"/>
  <c r="B36" i="16"/>
  <c r="B35" i="16"/>
  <c r="H105" i="16"/>
  <c r="A98" i="16"/>
  <c r="A94" i="16"/>
  <c r="A75" i="16"/>
  <c r="D74" i="16"/>
  <c r="A73" i="16"/>
  <c r="D72" i="16"/>
  <c r="A71" i="16"/>
  <c r="D70" i="16"/>
  <c r="A69" i="16"/>
  <c r="D68" i="16"/>
  <c r="A67" i="16"/>
  <c r="D66" i="16"/>
  <c r="A65" i="16"/>
  <c r="D64" i="16"/>
  <c r="A63" i="16"/>
  <c r="D62" i="16"/>
  <c r="A61" i="16"/>
  <c r="E60" i="16"/>
  <c r="A60" i="16"/>
  <c r="E59" i="16"/>
  <c r="A59" i="16"/>
  <c r="A58" i="16"/>
  <c r="E57" i="16"/>
  <c r="A57" i="16"/>
  <c r="A56" i="16"/>
  <c r="E55" i="16"/>
  <c r="A55" i="16"/>
  <c r="A54" i="16"/>
  <c r="H103" i="16"/>
  <c r="A97" i="16"/>
  <c r="A93" i="16"/>
  <c r="B90" i="16"/>
  <c r="B88" i="16"/>
  <c r="B86" i="16"/>
  <c r="B84" i="16"/>
  <c r="B82" i="16"/>
  <c r="B80" i="16"/>
  <c r="B78" i="16"/>
  <c r="B76" i="16"/>
  <c r="H74" i="16"/>
  <c r="B74" i="16"/>
  <c r="E73" i="16"/>
  <c r="H72" i="16"/>
  <c r="B72" i="16"/>
  <c r="E71" i="16"/>
  <c r="H70" i="16"/>
  <c r="B70" i="16"/>
  <c r="E69" i="16"/>
  <c r="H68" i="16"/>
  <c r="B68" i="16"/>
  <c r="E67" i="16"/>
  <c r="H66" i="16"/>
  <c r="B66" i="16"/>
  <c r="E65" i="16"/>
  <c r="H64" i="16"/>
  <c r="B64" i="16"/>
  <c r="E63" i="16"/>
  <c r="H62" i="16"/>
  <c r="B62" i="16"/>
  <c r="E61" i="16"/>
  <c r="H60" i="16"/>
  <c r="D60" i="16"/>
  <c r="H59" i="16"/>
  <c r="D59" i="16"/>
  <c r="H58" i="16"/>
  <c r="D58" i="16"/>
  <c r="H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H43" i="16"/>
  <c r="D43" i="16"/>
  <c r="H42" i="16"/>
  <c r="H41" i="16"/>
  <c r="A92" i="16"/>
  <c r="A70" i="16"/>
  <c r="D67" i="16"/>
  <c r="A62" i="16"/>
  <c r="A41" i="16"/>
  <c r="D40" i="16"/>
  <c r="A39" i="16"/>
  <c r="A37" i="16"/>
  <c r="D36" i="16"/>
  <c r="A35" i="16"/>
  <c r="D34" i="16"/>
  <c r="H33" i="16"/>
  <c r="D33" i="16"/>
  <c r="H32" i="16"/>
  <c r="D32" i="16"/>
  <c r="A72" i="16"/>
  <c r="D69" i="16"/>
  <c r="A64" i="16"/>
  <c r="D61" i="16"/>
  <c r="C59" i="16"/>
  <c r="C57" i="16"/>
  <c r="C55" i="16"/>
  <c r="E53" i="16"/>
  <c r="E52" i="16"/>
  <c r="E51" i="16"/>
  <c r="A74" i="16"/>
  <c r="D63" i="16"/>
  <c r="C52" i="16"/>
  <c r="C49" i="16"/>
  <c r="A48" i="16"/>
  <c r="C45" i="16"/>
  <c r="A44" i="16"/>
  <c r="E42" i="16"/>
  <c r="D41" i="16"/>
  <c r="E40" i="16"/>
  <c r="E39" i="16"/>
  <c r="H37" i="16"/>
  <c r="H36" i="16"/>
  <c r="A36" i="16"/>
  <c r="C35" i="16"/>
  <c r="C34" i="16"/>
  <c r="A33" i="16"/>
  <c r="C32" i="16"/>
  <c r="D73" i="16"/>
  <c r="A68" i="16"/>
  <c r="C58" i="16"/>
  <c r="C54" i="16"/>
  <c r="A52" i="16"/>
  <c r="C50" i="16"/>
  <c r="A49" i="16"/>
  <c r="E47" i="16"/>
  <c r="C46" i="16"/>
  <c r="A45" i="16"/>
  <c r="C42" i="16"/>
  <c r="C41" i="16"/>
  <c r="C40" i="16"/>
  <c r="D39" i="16"/>
  <c r="E38" i="16"/>
  <c r="E37" i="16"/>
  <c r="H35" i="16"/>
  <c r="H34" i="16"/>
  <c r="B34" i="16"/>
  <c r="E33" i="16"/>
  <c r="B32" i="16"/>
  <c r="H101" i="16"/>
  <c r="D71" i="16"/>
  <c r="C53" i="16"/>
  <c r="A50" i="16"/>
  <c r="C47" i="16"/>
  <c r="E44" i="16"/>
  <c r="A42" i="16"/>
  <c r="A40" i="16"/>
  <c r="C38" i="16"/>
  <c r="E36" i="16"/>
  <c r="C33" i="16"/>
  <c r="A32" i="16"/>
  <c r="A96" i="16"/>
  <c r="C60" i="16"/>
  <c r="A53" i="16"/>
  <c r="E49" i="16"/>
  <c r="A47" i="16"/>
  <c r="C44" i="16"/>
  <c r="E41" i="16"/>
  <c r="H39" i="16"/>
  <c r="A38" i="16"/>
  <c r="C36" i="16"/>
  <c r="E34" i="16"/>
  <c r="B33" i="16"/>
  <c r="A66" i="16"/>
  <c r="C51" i="16"/>
  <c r="E48" i="16"/>
  <c r="A46" i="16"/>
  <c r="C43" i="16"/>
  <c r="H40" i="16"/>
  <c r="C39" i="16"/>
  <c r="D37" i="16"/>
  <c r="E35" i="16"/>
  <c r="A34" i="16"/>
  <c r="D65" i="16"/>
  <c r="C56" i="16"/>
  <c r="A51" i="16"/>
  <c r="C48" i="16"/>
  <c r="E45" i="16"/>
  <c r="A43" i="16"/>
  <c r="H38" i="16"/>
  <c r="C37" i="16"/>
  <c r="D35" i="16"/>
  <c r="E32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B44" i="16" s="1"/>
  <c r="AB16" i="26"/>
  <c r="J16" i="4" s="1"/>
  <c r="O17" i="26"/>
  <c r="G17" i="4" s="1"/>
  <c r="I18" i="6"/>
  <c r="L18" i="4"/>
  <c r="M18" i="6"/>
  <c r="N18" i="4"/>
  <c r="P18" i="26"/>
  <c r="H18" i="4" s="1"/>
  <c r="V18" i="26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G17" i="1"/>
  <c r="B18" i="1"/>
  <c r="G18" i="1"/>
  <c r="C19" i="1"/>
  <c r="H19" i="1"/>
  <c r="C20" i="1"/>
  <c r="I20" i="1"/>
  <c r="D21" i="1"/>
  <c r="I21" i="1"/>
  <c r="J22" i="1"/>
  <c r="D24" i="1"/>
  <c r="F24" i="1"/>
  <c r="J25" i="1"/>
  <c r="F25" i="1"/>
  <c r="B25" i="1"/>
  <c r="G25" i="1"/>
  <c r="B26" i="1"/>
  <c r="G26" i="1"/>
  <c r="C27" i="1"/>
  <c r="H27" i="1"/>
  <c r="C28" i="1"/>
  <c r="I28" i="1"/>
  <c r="D29" i="1"/>
  <c r="I29" i="1"/>
  <c r="J30" i="1"/>
  <c r="D32" i="1"/>
  <c r="F32" i="1"/>
  <c r="J33" i="1"/>
  <c r="F33" i="1"/>
  <c r="B33" i="1"/>
  <c r="B34" i="1"/>
  <c r="G34" i="1"/>
  <c r="C35" i="1"/>
  <c r="C36" i="1"/>
  <c r="I36" i="1"/>
  <c r="D37" i="1"/>
  <c r="I37" i="1"/>
  <c r="J38" i="1"/>
  <c r="D40" i="1"/>
  <c r="F40" i="1"/>
  <c r="J41" i="1"/>
  <c r="F41" i="1"/>
  <c r="B41" i="1"/>
  <c r="G41" i="1"/>
  <c r="B42" i="1"/>
  <c r="G42" i="1"/>
  <c r="C43" i="1"/>
  <c r="C44" i="1"/>
  <c r="I44" i="1"/>
  <c r="D45" i="1"/>
  <c r="I45" i="1"/>
  <c r="J46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J54" i="1"/>
  <c r="D56" i="1"/>
  <c r="F56" i="1"/>
  <c r="J57" i="1"/>
  <c r="F57" i="1"/>
  <c r="B57" i="1"/>
  <c r="G57" i="1"/>
  <c r="B58" i="1"/>
  <c r="G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G66" i="1"/>
  <c r="C67" i="1"/>
  <c r="C68" i="1"/>
  <c r="I68" i="1"/>
  <c r="D69" i="1"/>
  <c r="I69" i="1"/>
  <c r="J70" i="1"/>
  <c r="D72" i="1"/>
  <c r="F72" i="1"/>
  <c r="J73" i="1"/>
  <c r="F73" i="1"/>
  <c r="B73" i="1"/>
  <c r="G73" i="1"/>
  <c r="B74" i="1"/>
  <c r="G74" i="1"/>
  <c r="C75" i="1"/>
  <c r="C76" i="1"/>
  <c r="I76" i="1"/>
  <c r="D77" i="1"/>
  <c r="B78" i="1"/>
  <c r="J78" i="1"/>
  <c r="J81" i="1"/>
  <c r="F82" i="1"/>
  <c r="D84" i="1"/>
  <c r="G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G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E116" i="1"/>
  <c r="C116" i="1"/>
  <c r="G116" i="1"/>
  <c r="J120" i="1"/>
  <c r="F120" i="1"/>
  <c r="B120" i="1"/>
  <c r="H120" i="1"/>
  <c r="D120" i="1"/>
  <c r="C120" i="1"/>
  <c r="G120" i="1"/>
  <c r="D115" i="1"/>
  <c r="J115" i="1"/>
  <c r="F115" i="1"/>
  <c r="B115" i="1"/>
  <c r="I115" i="1"/>
  <c r="D119" i="1"/>
  <c r="J119" i="1"/>
  <c r="F119" i="1"/>
  <c r="B119" i="1"/>
  <c r="I119" i="1"/>
  <c r="H123" i="1"/>
  <c r="D123" i="1"/>
  <c r="J123" i="1"/>
  <c r="F123" i="1"/>
  <c r="B123" i="1"/>
  <c r="I123" i="1"/>
  <c r="D127" i="1"/>
  <c r="J127" i="1"/>
  <c r="F127" i="1"/>
  <c r="B127" i="1"/>
  <c r="I127" i="1"/>
  <c r="H131" i="1"/>
  <c r="D131" i="1"/>
  <c r="J131" i="1"/>
  <c r="F131" i="1"/>
  <c r="B131" i="1"/>
  <c r="I131" i="1"/>
  <c r="D135" i="1"/>
  <c r="J135" i="1"/>
  <c r="F135" i="1"/>
  <c r="B135" i="1"/>
  <c r="I135" i="1"/>
  <c r="H139" i="1"/>
  <c r="D139" i="1"/>
  <c r="J139" i="1"/>
  <c r="F139" i="1"/>
  <c r="B139" i="1"/>
  <c r="I139" i="1"/>
  <c r="D143" i="1"/>
  <c r="J143" i="1"/>
  <c r="F143" i="1"/>
  <c r="B143" i="1"/>
  <c r="I143" i="1"/>
  <c r="H147" i="1"/>
  <c r="D147" i="1"/>
  <c r="J147" i="1"/>
  <c r="F147" i="1"/>
  <c r="B147" i="1"/>
  <c r="I147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124" i="1"/>
  <c r="F124" i="1"/>
  <c r="B124" i="1"/>
  <c r="H124" i="1"/>
  <c r="D124" i="1"/>
  <c r="I124" i="1"/>
  <c r="J128" i="1"/>
  <c r="F128" i="1"/>
  <c r="B128" i="1"/>
  <c r="H128" i="1"/>
  <c r="D128" i="1"/>
  <c r="I128" i="1"/>
  <c r="J132" i="1"/>
  <c r="F132" i="1"/>
  <c r="B132" i="1"/>
  <c r="D132" i="1"/>
  <c r="I132" i="1"/>
  <c r="J136" i="1"/>
  <c r="F136" i="1"/>
  <c r="B136" i="1"/>
  <c r="H136" i="1"/>
  <c r="D136" i="1"/>
  <c r="I136" i="1"/>
  <c r="J140" i="1"/>
  <c r="F140" i="1"/>
  <c r="B140" i="1"/>
  <c r="D140" i="1"/>
  <c r="I140" i="1"/>
  <c r="J144" i="1"/>
  <c r="F144" i="1"/>
  <c r="B144" i="1"/>
  <c r="H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G153" i="1"/>
  <c r="C153" i="1"/>
  <c r="J153" i="1"/>
  <c r="F153" i="1"/>
  <c r="B153" i="1"/>
  <c r="H157" i="1"/>
  <c r="D157" i="1"/>
  <c r="G157" i="1"/>
  <c r="C157" i="1"/>
  <c r="J157" i="1"/>
  <c r="F157" i="1"/>
  <c r="B157" i="1"/>
  <c r="H161" i="1"/>
  <c r="D161" i="1"/>
  <c r="G161" i="1"/>
  <c r="C161" i="1"/>
  <c r="J161" i="1"/>
  <c r="F161" i="1"/>
  <c r="B161" i="1"/>
  <c r="D165" i="1"/>
  <c r="C165" i="1"/>
  <c r="J165" i="1"/>
  <c r="F165" i="1"/>
  <c r="B165" i="1"/>
  <c r="H169" i="1"/>
  <c r="D169" i="1"/>
  <c r="C169" i="1"/>
  <c r="J169" i="1"/>
  <c r="F169" i="1"/>
  <c r="B169" i="1"/>
  <c r="D173" i="1"/>
  <c r="G173" i="1"/>
  <c r="C173" i="1"/>
  <c r="J173" i="1"/>
  <c r="F173" i="1"/>
  <c r="B173" i="1"/>
  <c r="D177" i="1"/>
  <c r="G177" i="1"/>
  <c r="C177" i="1"/>
  <c r="J177" i="1"/>
  <c r="F177" i="1"/>
  <c r="B177" i="1"/>
  <c r="H181" i="1"/>
  <c r="D181" i="1"/>
  <c r="G181" i="1"/>
  <c r="C181" i="1"/>
  <c r="J181" i="1"/>
  <c r="F181" i="1"/>
  <c r="B181" i="1"/>
  <c r="H185" i="1"/>
  <c r="D185" i="1"/>
  <c r="G185" i="1"/>
  <c r="C185" i="1"/>
  <c r="J185" i="1"/>
  <c r="F185" i="1"/>
  <c r="B185" i="1"/>
  <c r="I187" i="1"/>
  <c r="I191" i="1"/>
  <c r="I195" i="1"/>
  <c r="I199" i="1"/>
  <c r="I79" i="1"/>
  <c r="I81" i="1"/>
  <c r="I83" i="1"/>
  <c r="I85" i="1"/>
  <c r="I87" i="1"/>
  <c r="I89" i="1"/>
  <c r="I91" i="1"/>
  <c r="I93" i="1"/>
  <c r="I95" i="1"/>
  <c r="E97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H117" i="1"/>
  <c r="D117" i="1"/>
  <c r="J117" i="1"/>
  <c r="F117" i="1"/>
  <c r="B117" i="1"/>
  <c r="I117" i="1"/>
  <c r="E119" i="1"/>
  <c r="D121" i="1"/>
  <c r="J121" i="1"/>
  <c r="F121" i="1"/>
  <c r="B121" i="1"/>
  <c r="I121" i="1"/>
  <c r="E123" i="1"/>
  <c r="C124" i="1"/>
  <c r="H125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E131" i="1"/>
  <c r="C132" i="1"/>
  <c r="H133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H141" i="1"/>
  <c r="D141" i="1"/>
  <c r="J141" i="1"/>
  <c r="F141" i="1"/>
  <c r="B141" i="1"/>
  <c r="I141" i="1"/>
  <c r="C144" i="1"/>
  <c r="H145" i="1"/>
  <c r="D145" i="1"/>
  <c r="J145" i="1"/>
  <c r="F145" i="1"/>
  <c r="B145" i="1"/>
  <c r="I145" i="1"/>
  <c r="C148" i="1"/>
  <c r="J152" i="1"/>
  <c r="J156" i="1"/>
  <c r="J160" i="1"/>
  <c r="J164" i="1"/>
  <c r="J168" i="1"/>
  <c r="E169" i="1"/>
  <c r="J172" i="1"/>
  <c r="E173" i="1"/>
  <c r="J176" i="1"/>
  <c r="J180" i="1"/>
  <c r="E181" i="1"/>
  <c r="J184" i="1"/>
  <c r="E185" i="1"/>
  <c r="J188" i="1"/>
  <c r="J192" i="1"/>
  <c r="J196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G115" i="1"/>
  <c r="C117" i="1"/>
  <c r="J118" i="1"/>
  <c r="F118" i="1"/>
  <c r="B118" i="1"/>
  <c r="H118" i="1"/>
  <c r="D118" i="1"/>
  <c r="I118" i="1"/>
  <c r="G119" i="1"/>
  <c r="C121" i="1"/>
  <c r="J122" i="1"/>
  <c r="F122" i="1"/>
  <c r="B122" i="1"/>
  <c r="D122" i="1"/>
  <c r="I122" i="1"/>
  <c r="G123" i="1"/>
  <c r="E124" i="1"/>
  <c r="C125" i="1"/>
  <c r="J126" i="1"/>
  <c r="F126" i="1"/>
  <c r="B126" i="1"/>
  <c r="H126" i="1"/>
  <c r="D126" i="1"/>
  <c r="I126" i="1"/>
  <c r="G127" i="1"/>
  <c r="C129" i="1"/>
  <c r="J130" i="1"/>
  <c r="F130" i="1"/>
  <c r="B130" i="1"/>
  <c r="D130" i="1"/>
  <c r="I130" i="1"/>
  <c r="G131" i="1"/>
  <c r="C133" i="1"/>
  <c r="J134" i="1"/>
  <c r="F134" i="1"/>
  <c r="B134" i="1"/>
  <c r="H134" i="1"/>
  <c r="D134" i="1"/>
  <c r="I134" i="1"/>
  <c r="G135" i="1"/>
  <c r="C137" i="1"/>
  <c r="J138" i="1"/>
  <c r="F138" i="1"/>
  <c r="B138" i="1"/>
  <c r="H138" i="1"/>
  <c r="D138" i="1"/>
  <c r="I138" i="1"/>
  <c r="G139" i="1"/>
  <c r="C141" i="1"/>
  <c r="J142" i="1"/>
  <c r="F142" i="1"/>
  <c r="B142" i="1"/>
  <c r="H142" i="1"/>
  <c r="D142" i="1"/>
  <c r="I142" i="1"/>
  <c r="C145" i="1"/>
  <c r="J146" i="1"/>
  <c r="F146" i="1"/>
  <c r="B146" i="1"/>
  <c r="H146" i="1"/>
  <c r="D146" i="1"/>
  <c r="I146" i="1"/>
  <c r="I149" i="1"/>
  <c r="H151" i="1"/>
  <c r="D151" i="1"/>
  <c r="C151" i="1"/>
  <c r="J151" i="1"/>
  <c r="F151" i="1"/>
  <c r="B151" i="1"/>
  <c r="I153" i="1"/>
  <c r="H155" i="1"/>
  <c r="D155" i="1"/>
  <c r="C155" i="1"/>
  <c r="J155" i="1"/>
  <c r="F155" i="1"/>
  <c r="B155" i="1"/>
  <c r="I157" i="1"/>
  <c r="H159" i="1"/>
  <c r="D159" i="1"/>
  <c r="C159" i="1"/>
  <c r="J159" i="1"/>
  <c r="F159" i="1"/>
  <c r="B159" i="1"/>
  <c r="I161" i="1"/>
  <c r="H163" i="1"/>
  <c r="D163" i="1"/>
  <c r="C163" i="1"/>
  <c r="J163" i="1"/>
  <c r="F163" i="1"/>
  <c r="B163" i="1"/>
  <c r="I165" i="1"/>
  <c r="D167" i="1"/>
  <c r="G167" i="1"/>
  <c r="C167" i="1"/>
  <c r="J167" i="1"/>
  <c r="F167" i="1"/>
  <c r="B167" i="1"/>
  <c r="I169" i="1"/>
  <c r="H171" i="1"/>
  <c r="D171" i="1"/>
  <c r="G171" i="1"/>
  <c r="C171" i="1"/>
  <c r="J171" i="1"/>
  <c r="F171" i="1"/>
  <c r="B171" i="1"/>
  <c r="I173" i="1"/>
  <c r="H175" i="1"/>
  <c r="D175" i="1"/>
  <c r="G175" i="1"/>
  <c r="C175" i="1"/>
  <c r="J175" i="1"/>
  <c r="F175" i="1"/>
  <c r="B175" i="1"/>
  <c r="I177" i="1"/>
  <c r="D179" i="1"/>
  <c r="G179" i="1"/>
  <c r="C179" i="1"/>
  <c r="J179" i="1"/>
  <c r="F179" i="1"/>
  <c r="B179" i="1"/>
  <c r="I181" i="1"/>
  <c r="H183" i="1"/>
  <c r="D183" i="1"/>
  <c r="G183" i="1"/>
  <c r="C183" i="1"/>
  <c r="J183" i="1"/>
  <c r="F183" i="1"/>
  <c r="B183" i="1"/>
  <c r="I185" i="1"/>
  <c r="I189" i="1"/>
  <c r="I193" i="1"/>
  <c r="I197" i="1"/>
  <c r="D150" i="1"/>
  <c r="H150" i="1"/>
  <c r="D152" i="1"/>
  <c r="H152" i="1"/>
  <c r="D154" i="1"/>
  <c r="D156" i="1"/>
  <c r="H156" i="1"/>
  <c r="D158" i="1"/>
  <c r="H158" i="1"/>
  <c r="D160" i="1"/>
  <c r="H160" i="1"/>
  <c r="D162" i="1"/>
  <c r="D164" i="1"/>
  <c r="D166" i="1"/>
  <c r="D168" i="1"/>
  <c r="D170" i="1"/>
  <c r="D172" i="1"/>
  <c r="H172" i="1"/>
  <c r="D174" i="1"/>
  <c r="H174" i="1"/>
  <c r="D176" i="1"/>
  <c r="D178" i="1"/>
  <c r="D180" i="1"/>
  <c r="D182" i="1"/>
  <c r="H182" i="1"/>
  <c r="D184" i="1"/>
  <c r="H184" i="1"/>
  <c r="D186" i="1"/>
  <c r="H186" i="1"/>
  <c r="B187" i="1"/>
  <c r="F187" i="1"/>
  <c r="J187" i="1"/>
  <c r="D188" i="1"/>
  <c r="H188" i="1"/>
  <c r="B189" i="1"/>
  <c r="F189" i="1"/>
  <c r="J189" i="1"/>
  <c r="D190" i="1"/>
  <c r="H190" i="1"/>
  <c r="B191" i="1"/>
  <c r="F191" i="1"/>
  <c r="J191" i="1"/>
  <c r="D192" i="1"/>
  <c r="H192" i="1"/>
  <c r="B193" i="1"/>
  <c r="F193" i="1"/>
  <c r="J193" i="1"/>
  <c r="D194" i="1"/>
  <c r="H194" i="1"/>
  <c r="B195" i="1"/>
  <c r="F195" i="1"/>
  <c r="J195" i="1"/>
  <c r="D196" i="1"/>
  <c r="H196" i="1"/>
  <c r="B197" i="1"/>
  <c r="F197" i="1"/>
  <c r="J197" i="1"/>
  <c r="D198" i="1"/>
  <c r="H198" i="1"/>
  <c r="B199" i="1"/>
  <c r="F199" i="1"/>
  <c r="J199" i="1"/>
  <c r="E6" i="17"/>
  <c r="E10" i="17"/>
  <c r="E14" i="17"/>
  <c r="E18" i="17"/>
  <c r="E22" i="17"/>
  <c r="E26" i="17"/>
  <c r="E30" i="17"/>
  <c r="B3" i="8"/>
  <c r="D5" i="8"/>
  <c r="C5" i="8"/>
  <c r="B5" i="8"/>
  <c r="B7" i="8"/>
  <c r="D9" i="8"/>
  <c r="C9" i="8"/>
  <c r="B9" i="8"/>
  <c r="B11" i="8"/>
  <c r="D13" i="8"/>
  <c r="C13" i="8"/>
  <c r="B13" i="8"/>
  <c r="B15" i="8"/>
  <c r="D17" i="8"/>
  <c r="C17" i="8"/>
  <c r="B17" i="8"/>
  <c r="B19" i="8"/>
  <c r="D21" i="8"/>
  <c r="C21" i="8"/>
  <c r="B21" i="8"/>
  <c r="B23" i="8"/>
  <c r="D25" i="8"/>
  <c r="C25" i="8"/>
  <c r="B25" i="8"/>
  <c r="B27" i="8"/>
  <c r="D29" i="8"/>
  <c r="C29" i="8"/>
  <c r="B29" i="8"/>
  <c r="B31" i="8"/>
  <c r="D33" i="8"/>
  <c r="C33" i="8"/>
  <c r="B33" i="8"/>
  <c r="B35" i="8"/>
  <c r="D37" i="8"/>
  <c r="C37" i="8"/>
  <c r="B37" i="8"/>
  <c r="B39" i="8"/>
  <c r="E41" i="8"/>
  <c r="E45" i="8"/>
  <c r="E49" i="8"/>
  <c r="E53" i="8"/>
  <c r="E57" i="8"/>
  <c r="E61" i="8"/>
  <c r="E65" i="8"/>
  <c r="E69" i="8"/>
  <c r="E73" i="8"/>
  <c r="C121" i="8"/>
  <c r="C125" i="8"/>
  <c r="C129" i="8"/>
  <c r="C133" i="8"/>
  <c r="I150" i="1"/>
  <c r="I152" i="1"/>
  <c r="I154" i="1"/>
  <c r="I156" i="1"/>
  <c r="I158" i="1"/>
  <c r="I160" i="1"/>
  <c r="I162" i="1"/>
  <c r="I164" i="1"/>
  <c r="I166" i="1"/>
  <c r="I168" i="1"/>
  <c r="I170" i="1"/>
  <c r="E172" i="1"/>
  <c r="I172" i="1"/>
  <c r="E174" i="1"/>
  <c r="I174" i="1"/>
  <c r="I176" i="1"/>
  <c r="I178" i="1"/>
  <c r="I180" i="1"/>
  <c r="E182" i="1"/>
  <c r="I182" i="1"/>
  <c r="E184" i="1"/>
  <c r="I184" i="1"/>
  <c r="E186" i="1"/>
  <c r="I186" i="1"/>
  <c r="C187" i="1"/>
  <c r="G187" i="1"/>
  <c r="E188" i="1"/>
  <c r="I188" i="1"/>
  <c r="C189" i="1"/>
  <c r="G189" i="1"/>
  <c r="E190" i="1"/>
  <c r="I190" i="1"/>
  <c r="C191" i="1"/>
  <c r="G191" i="1"/>
  <c r="E192" i="1"/>
  <c r="I192" i="1"/>
  <c r="C193" i="1"/>
  <c r="G193" i="1"/>
  <c r="E194" i="1"/>
  <c r="I194" i="1"/>
  <c r="C195" i="1"/>
  <c r="G195" i="1"/>
  <c r="E196" i="1"/>
  <c r="I196" i="1"/>
  <c r="C197" i="1"/>
  <c r="G197" i="1"/>
  <c r="E198" i="1"/>
  <c r="I198" i="1"/>
  <c r="C199" i="1"/>
  <c r="G199" i="1"/>
  <c r="E3" i="17"/>
  <c r="E7" i="17"/>
  <c r="E11" i="17"/>
  <c r="E15" i="17"/>
  <c r="E19" i="17"/>
  <c r="E23" i="17"/>
  <c r="E27" i="17"/>
  <c r="E5" i="8"/>
  <c r="E9" i="8"/>
  <c r="E13" i="8"/>
  <c r="E17" i="8"/>
  <c r="C42" i="8"/>
  <c r="C46" i="8"/>
  <c r="C50" i="8"/>
  <c r="C54" i="8"/>
  <c r="C58" i="8"/>
  <c r="C62" i="8"/>
  <c r="C66" i="8"/>
  <c r="C70" i="8"/>
  <c r="C74" i="8"/>
  <c r="E78" i="8"/>
  <c r="E82" i="8"/>
  <c r="E86" i="8"/>
  <c r="E90" i="8"/>
  <c r="E94" i="8"/>
  <c r="E98" i="8"/>
  <c r="E102" i="8"/>
  <c r="D106" i="8"/>
  <c r="D110" i="8"/>
  <c r="D114" i="8"/>
  <c r="D118" i="8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B168" i="1"/>
  <c r="F168" i="1"/>
  <c r="B170" i="1"/>
  <c r="F170" i="1"/>
  <c r="B172" i="1"/>
  <c r="F172" i="1"/>
  <c r="B174" i="1"/>
  <c r="F174" i="1"/>
  <c r="B176" i="1"/>
  <c r="F176" i="1"/>
  <c r="B178" i="1"/>
  <c r="F178" i="1"/>
  <c r="B180" i="1"/>
  <c r="F180" i="1"/>
  <c r="B182" i="1"/>
  <c r="F182" i="1"/>
  <c r="B184" i="1"/>
  <c r="F184" i="1"/>
  <c r="B186" i="1"/>
  <c r="F186" i="1"/>
  <c r="D187" i="1"/>
  <c r="H187" i="1"/>
  <c r="B188" i="1"/>
  <c r="F188" i="1"/>
  <c r="D189" i="1"/>
  <c r="H189" i="1"/>
  <c r="B190" i="1"/>
  <c r="F190" i="1"/>
  <c r="D191" i="1"/>
  <c r="H191" i="1"/>
  <c r="B192" i="1"/>
  <c r="F192" i="1"/>
  <c r="D193" i="1"/>
  <c r="H193" i="1"/>
  <c r="B194" i="1"/>
  <c r="F194" i="1"/>
  <c r="D195" i="1"/>
  <c r="H195" i="1"/>
  <c r="B196" i="1"/>
  <c r="F196" i="1"/>
  <c r="D197" i="1"/>
  <c r="H197" i="1"/>
  <c r="B198" i="1"/>
  <c r="F198" i="1"/>
  <c r="D199" i="1"/>
  <c r="H199" i="1"/>
  <c r="E4" i="17"/>
  <c r="E8" i="17"/>
  <c r="E12" i="17"/>
  <c r="E16" i="17"/>
  <c r="E20" i="17"/>
  <c r="E24" i="17"/>
  <c r="E28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B43" i="8"/>
  <c r="B47" i="8"/>
  <c r="B51" i="8"/>
  <c r="B55" i="8"/>
  <c r="B59" i="8"/>
  <c r="B63" i="8"/>
  <c r="B67" i="8"/>
  <c r="B71" i="8"/>
  <c r="B75" i="8"/>
  <c r="E79" i="8"/>
  <c r="E83" i="8"/>
  <c r="E87" i="8"/>
  <c r="E91" i="8"/>
  <c r="E95" i="8"/>
  <c r="E99" i="8"/>
  <c r="E103" i="8"/>
  <c r="D123" i="8"/>
  <c r="D127" i="8"/>
  <c r="D131" i="8"/>
  <c r="E187" i="1"/>
  <c r="E189" i="1"/>
  <c r="E191" i="1"/>
  <c r="E193" i="1"/>
  <c r="E195" i="1"/>
  <c r="E197" i="1"/>
  <c r="E199" i="1"/>
  <c r="E5" i="17"/>
  <c r="E9" i="17"/>
  <c r="E13" i="17"/>
  <c r="E17" i="17"/>
  <c r="E21" i="17"/>
  <c r="E25" i="17"/>
  <c r="E29" i="17"/>
  <c r="E44" i="8"/>
  <c r="E48" i="8"/>
  <c r="E52" i="8"/>
  <c r="E56" i="8"/>
  <c r="E60" i="8"/>
  <c r="E64" i="8"/>
  <c r="E68" i="8"/>
  <c r="E72" i="8"/>
  <c r="E76" i="8"/>
  <c r="E80" i="8"/>
  <c r="E84" i="8"/>
  <c r="E88" i="8"/>
  <c r="E92" i="8"/>
  <c r="E96" i="8"/>
  <c r="E100" i="8"/>
  <c r="E104" i="8"/>
  <c r="D3" i="8"/>
  <c r="E6" i="8"/>
  <c r="D7" i="8"/>
  <c r="E10" i="8"/>
  <c r="D11" i="8"/>
  <c r="E14" i="8"/>
  <c r="D15" i="8"/>
  <c r="E18" i="8"/>
  <c r="D19" i="8"/>
  <c r="E22" i="8"/>
  <c r="D23" i="8"/>
  <c r="E26" i="8"/>
  <c r="D27" i="8"/>
  <c r="E30" i="8"/>
  <c r="D31" i="8"/>
  <c r="E34" i="8"/>
  <c r="D35" i="8"/>
  <c r="E38" i="8"/>
  <c r="D39" i="8"/>
  <c r="B41" i="8"/>
  <c r="E42" i="8"/>
  <c r="D43" i="8"/>
  <c r="B45" i="8"/>
  <c r="E46" i="8"/>
  <c r="D47" i="8"/>
  <c r="B49" i="8"/>
  <c r="E50" i="8"/>
  <c r="D51" i="8"/>
  <c r="B53" i="8"/>
  <c r="E54" i="8"/>
  <c r="D55" i="8"/>
  <c r="B57" i="8"/>
  <c r="E58" i="8"/>
  <c r="D59" i="8"/>
  <c r="B61" i="8"/>
  <c r="E62" i="8"/>
  <c r="D63" i="8"/>
  <c r="B65" i="8"/>
  <c r="E66" i="8"/>
  <c r="D67" i="8"/>
  <c r="B69" i="8"/>
  <c r="E70" i="8"/>
  <c r="D71" i="8"/>
  <c r="B73" i="8"/>
  <c r="E74" i="8"/>
  <c r="D75" i="8"/>
  <c r="B78" i="8"/>
  <c r="B79" i="8"/>
  <c r="C80" i="8"/>
  <c r="B82" i="8"/>
  <c r="B83" i="8"/>
  <c r="C84" i="8"/>
  <c r="B86" i="8"/>
  <c r="B87" i="8"/>
  <c r="C88" i="8"/>
  <c r="B90" i="8"/>
  <c r="B91" i="8"/>
  <c r="C92" i="8"/>
  <c r="B94" i="8"/>
  <c r="B95" i="8"/>
  <c r="C96" i="8"/>
  <c r="B98" i="8"/>
  <c r="B99" i="8"/>
  <c r="C100" i="8"/>
  <c r="B102" i="8"/>
  <c r="B103" i="8"/>
  <c r="C104" i="8"/>
  <c r="B106" i="8"/>
  <c r="D109" i="8"/>
  <c r="E109" i="8"/>
  <c r="B110" i="8"/>
  <c r="D113" i="8"/>
  <c r="E113" i="8"/>
  <c r="B114" i="8"/>
  <c r="D117" i="8"/>
  <c r="E117" i="8"/>
  <c r="B118" i="8"/>
  <c r="D177" i="8"/>
  <c r="E177" i="8"/>
  <c r="C177" i="8"/>
  <c r="B177" i="8"/>
  <c r="D181" i="8"/>
  <c r="E181" i="8"/>
  <c r="C181" i="8"/>
  <c r="B181" i="8"/>
  <c r="D185" i="8"/>
  <c r="E185" i="8"/>
  <c r="C185" i="8"/>
  <c r="B185" i="8"/>
  <c r="D189" i="8"/>
  <c r="E189" i="8"/>
  <c r="C189" i="8"/>
  <c r="B189" i="8"/>
  <c r="D193" i="8"/>
  <c r="E193" i="8"/>
  <c r="C193" i="8"/>
  <c r="B193" i="8"/>
  <c r="D197" i="8"/>
  <c r="E197" i="8"/>
  <c r="C197" i="8"/>
  <c r="B197" i="8"/>
  <c r="D201" i="8"/>
  <c r="E201" i="8"/>
  <c r="C201" i="8"/>
  <c r="B201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9" i="8"/>
  <c r="E3" i="8"/>
  <c r="B6" i="8"/>
  <c r="E7" i="8"/>
  <c r="B10" i="8"/>
  <c r="E11" i="8"/>
  <c r="B14" i="8"/>
  <c r="E15" i="8"/>
  <c r="B18" i="8"/>
  <c r="E19" i="8"/>
  <c r="B22" i="8"/>
  <c r="E23" i="8"/>
  <c r="B26" i="8"/>
  <c r="E27" i="8"/>
  <c r="B30" i="8"/>
  <c r="E31" i="8"/>
  <c r="B34" i="8"/>
  <c r="E35" i="8"/>
  <c r="B38" i="8"/>
  <c r="E39" i="8"/>
  <c r="C41" i="8"/>
  <c r="B42" i="8"/>
  <c r="E43" i="8"/>
  <c r="C45" i="8"/>
  <c r="B46" i="8"/>
  <c r="E47" i="8"/>
  <c r="C49" i="8"/>
  <c r="B50" i="8"/>
  <c r="E51" i="8"/>
  <c r="C53" i="8"/>
  <c r="B54" i="8"/>
  <c r="E55" i="8"/>
  <c r="C57" i="8"/>
  <c r="B58" i="8"/>
  <c r="E59" i="8"/>
  <c r="C61" i="8"/>
  <c r="B62" i="8"/>
  <c r="E63" i="8"/>
  <c r="C65" i="8"/>
  <c r="B66" i="8"/>
  <c r="E67" i="8"/>
  <c r="C69" i="8"/>
  <c r="B70" i="8"/>
  <c r="E71" i="8"/>
  <c r="C73" i="8"/>
  <c r="B74" i="8"/>
  <c r="E75" i="8"/>
  <c r="C78" i="8"/>
  <c r="D79" i="8"/>
  <c r="D80" i="8"/>
  <c r="C82" i="8"/>
  <c r="D83" i="8"/>
  <c r="D84" i="8"/>
  <c r="C86" i="8"/>
  <c r="D87" i="8"/>
  <c r="D88" i="8"/>
  <c r="C90" i="8"/>
  <c r="D91" i="8"/>
  <c r="D92" i="8"/>
  <c r="C94" i="8"/>
  <c r="D95" i="8"/>
  <c r="D96" i="8"/>
  <c r="C98" i="8"/>
  <c r="D99" i="8"/>
  <c r="D100" i="8"/>
  <c r="C102" i="8"/>
  <c r="D103" i="8"/>
  <c r="D104" i="8"/>
  <c r="E108" i="8"/>
  <c r="E112" i="8"/>
  <c r="E116" i="8"/>
  <c r="E120" i="8"/>
  <c r="C122" i="8"/>
  <c r="E122" i="8"/>
  <c r="B122" i="8"/>
  <c r="E124" i="8"/>
  <c r="C126" i="8"/>
  <c r="E126" i="8"/>
  <c r="B126" i="8"/>
  <c r="E128" i="8"/>
  <c r="C130" i="8"/>
  <c r="E130" i="8"/>
  <c r="B130" i="8"/>
  <c r="E132" i="8"/>
  <c r="C134" i="8"/>
  <c r="E134" i="8"/>
  <c r="B134" i="8"/>
  <c r="E136" i="8"/>
  <c r="C138" i="8"/>
  <c r="E138" i="8"/>
  <c r="B138" i="8"/>
  <c r="E140" i="8"/>
  <c r="C142" i="8"/>
  <c r="E142" i="8"/>
  <c r="B142" i="8"/>
  <c r="E144" i="8"/>
  <c r="C146" i="8"/>
  <c r="E146" i="8"/>
  <c r="B146" i="8"/>
  <c r="E148" i="8"/>
  <c r="C150" i="8"/>
  <c r="E150" i="8"/>
  <c r="B150" i="8"/>
  <c r="E152" i="8"/>
  <c r="C154" i="8"/>
  <c r="E154" i="8"/>
  <c r="B154" i="8"/>
  <c r="E156" i="8"/>
  <c r="C158" i="8"/>
  <c r="E158" i="8"/>
  <c r="B158" i="8"/>
  <c r="E160" i="8"/>
  <c r="C162" i="8"/>
  <c r="E162" i="8"/>
  <c r="B162" i="8"/>
  <c r="E164" i="8"/>
  <c r="C166" i="8"/>
  <c r="E166" i="8"/>
  <c r="B166" i="8"/>
  <c r="E168" i="8"/>
  <c r="C170" i="8"/>
  <c r="E170" i="8"/>
  <c r="B170" i="8"/>
  <c r="E172" i="8"/>
  <c r="C174" i="8"/>
  <c r="E174" i="8"/>
  <c r="D174" i="8"/>
  <c r="B174" i="8"/>
  <c r="C178" i="8"/>
  <c r="E178" i="8"/>
  <c r="D178" i="8"/>
  <c r="B178" i="8"/>
  <c r="C182" i="8"/>
  <c r="E182" i="8"/>
  <c r="D182" i="8"/>
  <c r="B182" i="8"/>
  <c r="C186" i="8"/>
  <c r="E186" i="8"/>
  <c r="D186" i="8"/>
  <c r="B186" i="8"/>
  <c r="C190" i="8"/>
  <c r="E190" i="8"/>
  <c r="D190" i="8"/>
  <c r="B190" i="8"/>
  <c r="C194" i="8"/>
  <c r="E194" i="8"/>
  <c r="D194" i="8"/>
  <c r="B194" i="8"/>
  <c r="C198" i="8"/>
  <c r="E198" i="8"/>
  <c r="D198" i="8"/>
  <c r="B198" i="8"/>
  <c r="D41" i="8"/>
  <c r="D45" i="8"/>
  <c r="D49" i="8"/>
  <c r="D53" i="8"/>
  <c r="D57" i="8"/>
  <c r="D61" i="8"/>
  <c r="D65" i="8"/>
  <c r="D69" i="8"/>
  <c r="D73" i="8"/>
  <c r="B107" i="8"/>
  <c r="E107" i="8"/>
  <c r="C109" i="8"/>
  <c r="B111" i="8"/>
  <c r="E111" i="8"/>
  <c r="C113" i="8"/>
  <c r="B115" i="8"/>
  <c r="E115" i="8"/>
  <c r="C117" i="8"/>
  <c r="B119" i="8"/>
  <c r="E119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B175" i="8"/>
  <c r="E175" i="8"/>
  <c r="D175" i="8"/>
  <c r="C175" i="8"/>
  <c r="B179" i="8"/>
  <c r="E179" i="8"/>
  <c r="D179" i="8"/>
  <c r="C179" i="8"/>
  <c r="B183" i="8"/>
  <c r="E183" i="8"/>
  <c r="D183" i="8"/>
  <c r="C183" i="8"/>
  <c r="B187" i="8"/>
  <c r="E187" i="8"/>
  <c r="D187" i="8"/>
  <c r="C187" i="8"/>
  <c r="B191" i="8"/>
  <c r="E191" i="8"/>
  <c r="D191" i="8"/>
  <c r="C191" i="8"/>
  <c r="B195" i="8"/>
  <c r="E195" i="8"/>
  <c r="D195" i="8"/>
  <c r="C195" i="8"/>
  <c r="B199" i="8"/>
  <c r="E199" i="8"/>
  <c r="D199" i="8"/>
  <c r="C199" i="8"/>
  <c r="E305" i="8"/>
  <c r="E77" i="8"/>
  <c r="D78" i="8"/>
  <c r="C79" i="8"/>
  <c r="B80" i="8"/>
  <c r="E81" i="8"/>
  <c r="D82" i="8"/>
  <c r="C83" i="8"/>
  <c r="B84" i="8"/>
  <c r="E85" i="8"/>
  <c r="D86" i="8"/>
  <c r="C87" i="8"/>
  <c r="B88" i="8"/>
  <c r="E89" i="8"/>
  <c r="D90" i="8"/>
  <c r="C91" i="8"/>
  <c r="B92" i="8"/>
  <c r="E93" i="8"/>
  <c r="D94" i="8"/>
  <c r="C95" i="8"/>
  <c r="B96" i="8"/>
  <c r="E97" i="8"/>
  <c r="D98" i="8"/>
  <c r="C99" i="8"/>
  <c r="B100" i="8"/>
  <c r="E101" i="8"/>
  <c r="D102" i="8"/>
  <c r="C103" i="8"/>
  <c r="B104" i="8"/>
  <c r="E105" i="8"/>
  <c r="C106" i="8"/>
  <c r="E106" i="8"/>
  <c r="C110" i="8"/>
  <c r="E110" i="8"/>
  <c r="C114" i="8"/>
  <c r="E114" i="8"/>
  <c r="C118" i="8"/>
  <c r="E118" i="8"/>
  <c r="D121" i="8"/>
  <c r="E121" i="8"/>
  <c r="B121" i="8"/>
  <c r="B123" i="8"/>
  <c r="E123" i="8"/>
  <c r="C123" i="8"/>
  <c r="D125" i="8"/>
  <c r="E125" i="8"/>
  <c r="B125" i="8"/>
  <c r="B127" i="8"/>
  <c r="E127" i="8"/>
  <c r="C127" i="8"/>
  <c r="D129" i="8"/>
  <c r="E129" i="8"/>
  <c r="B129" i="8"/>
  <c r="B131" i="8"/>
  <c r="E131" i="8"/>
  <c r="C131" i="8"/>
  <c r="D133" i="8"/>
  <c r="E133" i="8"/>
  <c r="B133" i="8"/>
  <c r="B135" i="8"/>
  <c r="E135" i="8"/>
  <c r="C135" i="8"/>
  <c r="D137" i="8"/>
  <c r="E137" i="8"/>
  <c r="B137" i="8"/>
  <c r="B139" i="8"/>
  <c r="E139" i="8"/>
  <c r="C139" i="8"/>
  <c r="D141" i="8"/>
  <c r="E141" i="8"/>
  <c r="B141" i="8"/>
  <c r="B143" i="8"/>
  <c r="E143" i="8"/>
  <c r="C143" i="8"/>
  <c r="D145" i="8"/>
  <c r="E145" i="8"/>
  <c r="B145" i="8"/>
  <c r="B147" i="8"/>
  <c r="E147" i="8"/>
  <c r="C147" i="8"/>
  <c r="D149" i="8"/>
  <c r="E149" i="8"/>
  <c r="B149" i="8"/>
  <c r="B151" i="8"/>
  <c r="E151" i="8"/>
  <c r="C151" i="8"/>
  <c r="D153" i="8"/>
  <c r="E153" i="8"/>
  <c r="B153" i="8"/>
  <c r="B155" i="8"/>
  <c r="E155" i="8"/>
  <c r="C155" i="8"/>
  <c r="D157" i="8"/>
  <c r="E157" i="8"/>
  <c r="B157" i="8"/>
  <c r="B159" i="8"/>
  <c r="E159" i="8"/>
  <c r="C159" i="8"/>
  <c r="D161" i="8"/>
  <c r="E161" i="8"/>
  <c r="B161" i="8"/>
  <c r="B163" i="8"/>
  <c r="E163" i="8"/>
  <c r="C163" i="8"/>
  <c r="D165" i="8"/>
  <c r="E165" i="8"/>
  <c r="B165" i="8"/>
  <c r="B167" i="8"/>
  <c r="E167" i="8"/>
  <c r="C167" i="8"/>
  <c r="D169" i="8"/>
  <c r="E169" i="8"/>
  <c r="B169" i="8"/>
  <c r="B171" i="8"/>
  <c r="E171" i="8"/>
  <c r="C171" i="8"/>
  <c r="D173" i="8"/>
  <c r="E173" i="8"/>
  <c r="B173" i="8"/>
  <c r="E176" i="8"/>
  <c r="E180" i="8"/>
  <c r="E184" i="8"/>
  <c r="E188" i="8"/>
  <c r="E192" i="8"/>
  <c r="E196" i="8"/>
  <c r="E200" i="8"/>
  <c r="C202" i="8"/>
  <c r="B203" i="8"/>
  <c r="E204" i="8"/>
  <c r="D205" i="8"/>
  <c r="C206" i="8"/>
  <c r="B207" i="8"/>
  <c r="E208" i="8"/>
  <c r="D209" i="8"/>
  <c r="C210" i="8"/>
  <c r="B211" i="8"/>
  <c r="E212" i="8"/>
  <c r="D213" i="8"/>
  <c r="C214" i="8"/>
  <c r="B215" i="8"/>
  <c r="E216" i="8"/>
  <c r="D217" i="8"/>
  <c r="C218" i="8"/>
  <c r="B219" i="8"/>
  <c r="E220" i="8"/>
  <c r="D221" i="8"/>
  <c r="C222" i="8"/>
  <c r="B223" i="8"/>
  <c r="E224" i="8"/>
  <c r="D225" i="8"/>
  <c r="C226" i="8"/>
  <c r="B227" i="8"/>
  <c r="E228" i="8"/>
  <c r="D229" i="8"/>
  <c r="C230" i="8"/>
  <c r="B231" i="8"/>
  <c r="E232" i="8"/>
  <c r="D233" i="8"/>
  <c r="C234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291" i="8"/>
  <c r="B295" i="8"/>
  <c r="B299" i="8"/>
  <c r="B303" i="8"/>
  <c r="B307" i="8"/>
  <c r="B202" i="8"/>
  <c r="C203" i="8"/>
  <c r="B205" i="8"/>
  <c r="B206" i="8"/>
  <c r="C207" i="8"/>
  <c r="B209" i="8"/>
  <c r="B210" i="8"/>
  <c r="C211" i="8"/>
  <c r="B213" i="8"/>
  <c r="B214" i="8"/>
  <c r="C215" i="8"/>
  <c r="B217" i="8"/>
  <c r="B218" i="8"/>
  <c r="C219" i="8"/>
  <c r="C238" i="8"/>
  <c r="B238" i="8"/>
  <c r="C242" i="8"/>
  <c r="B242" i="8"/>
  <c r="C246" i="8"/>
  <c r="B246" i="8"/>
  <c r="C250" i="8"/>
  <c r="B250" i="8"/>
  <c r="C254" i="8"/>
  <c r="B254" i="8"/>
  <c r="C258" i="8"/>
  <c r="B258" i="8"/>
  <c r="C262" i="8"/>
  <c r="B262" i="8"/>
  <c r="C266" i="8"/>
  <c r="B266" i="8"/>
  <c r="C270" i="8"/>
  <c r="B270" i="8"/>
  <c r="C274" i="8"/>
  <c r="B274" i="8"/>
  <c r="C278" i="8"/>
  <c r="B278" i="8"/>
  <c r="C282" i="8"/>
  <c r="B282" i="8"/>
  <c r="C286" i="8"/>
  <c r="B286" i="8"/>
  <c r="C290" i="8"/>
  <c r="B290" i="8"/>
  <c r="C294" i="8"/>
  <c r="B294" i="8"/>
  <c r="C298" i="8"/>
  <c r="B298" i="8"/>
  <c r="C302" i="8"/>
  <c r="B302" i="8"/>
  <c r="C306" i="8"/>
  <c r="B306" i="8"/>
  <c r="C310" i="8"/>
  <c r="D202" i="8"/>
  <c r="D203" i="8"/>
  <c r="C205" i="8"/>
  <c r="D206" i="8"/>
  <c r="D207" i="8"/>
  <c r="D237" i="8"/>
  <c r="C237" i="8"/>
  <c r="D241" i="8"/>
  <c r="C241" i="8"/>
  <c r="D245" i="8"/>
  <c r="C245" i="8"/>
  <c r="D249" i="8"/>
  <c r="C249" i="8"/>
  <c r="D253" i="8"/>
  <c r="C253" i="8"/>
  <c r="D257" i="8"/>
  <c r="C257" i="8"/>
  <c r="D261" i="8"/>
  <c r="C261" i="8"/>
  <c r="D265" i="8"/>
  <c r="C265" i="8"/>
  <c r="D269" i="8"/>
  <c r="C269" i="8"/>
  <c r="D273" i="8"/>
  <c r="C273" i="8"/>
  <c r="D277" i="8"/>
  <c r="C277" i="8"/>
  <c r="D281" i="8"/>
  <c r="C281" i="8"/>
  <c r="D285" i="8"/>
  <c r="C285" i="8"/>
  <c r="D289" i="8"/>
  <c r="C289" i="8"/>
  <c r="D293" i="8"/>
  <c r="C293" i="8"/>
  <c r="D297" i="8"/>
  <c r="C297" i="8"/>
  <c r="D301" i="8"/>
  <c r="C301" i="8"/>
  <c r="D305" i="8"/>
  <c r="C305" i="8"/>
  <c r="D309" i="8"/>
  <c r="C309" i="8"/>
  <c r="E202" i="8"/>
  <c r="E203" i="8"/>
  <c r="E205" i="8"/>
  <c r="E206" i="8"/>
  <c r="E207" i="8"/>
  <c r="E209" i="8"/>
  <c r="E210" i="8"/>
  <c r="E211" i="8"/>
  <c r="E213" i="8"/>
  <c r="E214" i="8"/>
  <c r="E215" i="8"/>
  <c r="E217" i="8"/>
  <c r="E218" i="8"/>
  <c r="E219" i="8"/>
  <c r="E221" i="8"/>
  <c r="E222" i="8"/>
  <c r="E223" i="8"/>
  <c r="E225" i="8"/>
  <c r="E226" i="8"/>
  <c r="E227" i="8"/>
  <c r="E229" i="8"/>
  <c r="E230" i="8"/>
  <c r="E231" i="8"/>
  <c r="E233" i="8"/>
  <c r="E234" i="8"/>
  <c r="E236" i="8"/>
  <c r="B237" i="8"/>
  <c r="E238" i="8"/>
  <c r="E240" i="8"/>
  <c r="B241" i="8"/>
  <c r="E242" i="8"/>
  <c r="E244" i="8"/>
  <c r="B245" i="8"/>
  <c r="E246" i="8"/>
  <c r="E248" i="8"/>
  <c r="B249" i="8"/>
  <c r="E250" i="8"/>
  <c r="E252" i="8"/>
  <c r="B253" i="8"/>
  <c r="E254" i="8"/>
  <c r="E256" i="8"/>
  <c r="B257" i="8"/>
  <c r="E258" i="8"/>
  <c r="E260" i="8"/>
  <c r="B261" i="8"/>
  <c r="E262" i="8"/>
  <c r="E264" i="8"/>
  <c r="B265" i="8"/>
  <c r="E266" i="8"/>
  <c r="E268" i="8"/>
  <c r="B269" i="8"/>
  <c r="E270" i="8"/>
  <c r="E272" i="8"/>
  <c r="B273" i="8"/>
  <c r="E274" i="8"/>
  <c r="E276" i="8"/>
  <c r="B277" i="8"/>
  <c r="E280" i="8"/>
  <c r="B281" i="8"/>
  <c r="E284" i="8"/>
  <c r="B285" i="8"/>
  <c r="E288" i="8"/>
  <c r="B289" i="8"/>
  <c r="E292" i="8"/>
  <c r="B293" i="8"/>
  <c r="E296" i="8"/>
  <c r="B297" i="8"/>
  <c r="E300" i="8"/>
  <c r="B301" i="8"/>
  <c r="E304" i="8"/>
  <c r="B305" i="8"/>
  <c r="E308" i="8"/>
  <c r="B309" i="8"/>
  <c r="B311" i="8"/>
  <c r="E310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B310" i="8"/>
  <c r="E311" i="8"/>
  <c r="H15" i="1" l="1"/>
  <c r="G210" i="27"/>
  <c r="H210" i="27" s="1"/>
  <c r="G44" i="27"/>
  <c r="H44" i="27" s="1"/>
  <c r="G27" i="27"/>
  <c r="H27" i="27" s="1"/>
  <c r="G131" i="27"/>
  <c r="H131" i="27" s="1"/>
  <c r="G263" i="27"/>
  <c r="H263" i="27" s="1"/>
  <c r="G266" i="27"/>
  <c r="H266" i="27" s="1"/>
  <c r="G94" i="1"/>
  <c r="G53" i="1"/>
  <c r="G106" i="1"/>
  <c r="G85" i="1"/>
  <c r="H162" i="1"/>
  <c r="G163" i="1"/>
  <c r="G159" i="1"/>
  <c r="G155" i="1"/>
  <c r="G151" i="1"/>
  <c r="G147" i="1"/>
  <c r="G143" i="1"/>
  <c r="H129" i="1"/>
  <c r="H121" i="1"/>
  <c r="H173" i="1"/>
  <c r="G165" i="1"/>
  <c r="G108" i="1"/>
  <c r="H24" i="1"/>
  <c r="H16" i="1"/>
  <c r="G140" i="1"/>
  <c r="G62" i="1"/>
  <c r="G30" i="1"/>
  <c r="H23" i="1"/>
  <c r="G47" i="1"/>
  <c r="G7" i="1"/>
  <c r="G285" i="27"/>
  <c r="H285" i="27" s="1"/>
  <c r="G281" i="27"/>
  <c r="H281" i="27" s="1"/>
  <c r="R38" i="15"/>
  <c r="S38" i="15" s="1"/>
  <c r="M38" i="7" s="1"/>
  <c r="N38" i="7" s="1"/>
  <c r="G261" i="27"/>
  <c r="H261" i="27" s="1"/>
  <c r="G133" i="27"/>
  <c r="H133" i="27" s="1"/>
  <c r="G106" i="27"/>
  <c r="H106" i="27" s="1"/>
  <c r="G85" i="27"/>
  <c r="H85" i="27" s="1"/>
  <c r="G174" i="27"/>
  <c r="H174" i="27" s="1"/>
  <c r="R17" i="15" s="1"/>
  <c r="G164" i="27"/>
  <c r="H164" i="27" s="1"/>
  <c r="G153" i="27"/>
  <c r="H153" i="27" s="1"/>
  <c r="G88" i="27"/>
  <c r="H88" i="27" s="1"/>
  <c r="G76" i="27"/>
  <c r="H76" i="27" s="1"/>
  <c r="R9" i="15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R19" i="15" s="1"/>
  <c r="S19" i="15" s="1"/>
  <c r="M6" i="7" s="1"/>
  <c r="N6" i="7" s="1"/>
  <c r="G219" i="27"/>
  <c r="H219" i="27" s="1"/>
  <c r="R23" i="15" s="1"/>
  <c r="G251" i="27"/>
  <c r="H251" i="27" s="1"/>
  <c r="G283" i="27"/>
  <c r="H283" i="27" s="1"/>
  <c r="G238" i="27"/>
  <c r="H238" i="27" s="1"/>
  <c r="R27" i="15" s="1"/>
  <c r="G254" i="27"/>
  <c r="H254" i="27" s="1"/>
  <c r="G270" i="27"/>
  <c r="H270" i="27" s="1"/>
  <c r="G286" i="27"/>
  <c r="H286" i="27" s="1"/>
  <c r="H170" i="1"/>
  <c r="H130" i="1"/>
  <c r="H148" i="1"/>
  <c r="H116" i="1"/>
  <c r="G33" i="1"/>
  <c r="G79" i="1"/>
  <c r="G147" i="27"/>
  <c r="H147" i="27" s="1"/>
  <c r="H154" i="1"/>
  <c r="H122" i="1"/>
  <c r="H137" i="1"/>
  <c r="G169" i="1"/>
  <c r="H149" i="1"/>
  <c r="H140" i="1"/>
  <c r="H132" i="1"/>
  <c r="H143" i="1"/>
  <c r="H135" i="1"/>
  <c r="H127" i="1"/>
  <c r="H119" i="1"/>
  <c r="G92" i="1"/>
  <c r="G78" i="1"/>
  <c r="G67" i="1"/>
  <c r="H96" i="1"/>
  <c r="G69" i="1"/>
  <c r="G14" i="1"/>
  <c r="G292" i="27"/>
  <c r="H292" i="27" s="1"/>
  <c r="R42" i="15" s="1"/>
  <c r="S42" i="15" s="1"/>
  <c r="M42" i="7" s="1"/>
  <c r="N42" i="7" s="1"/>
  <c r="G288" i="27"/>
  <c r="H288" i="27" s="1"/>
  <c r="G284" i="27"/>
  <c r="H284" i="27" s="1"/>
  <c r="G280" i="27"/>
  <c r="H280" i="27" s="1"/>
  <c r="G276" i="27"/>
  <c r="H276" i="27" s="1"/>
  <c r="R37" i="15" s="1"/>
  <c r="S37" i="15" s="1"/>
  <c r="M37" i="7" s="1"/>
  <c r="N37" i="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R26" i="15" s="1"/>
  <c r="S26" i="15" s="1"/>
  <c r="G196" i="27"/>
  <c r="H196" i="27" s="1"/>
  <c r="G169" i="27"/>
  <c r="H169" i="27" s="1"/>
  <c r="G128" i="27"/>
  <c r="H128" i="27" s="1"/>
  <c r="G105" i="27"/>
  <c r="H105" i="27" s="1"/>
  <c r="R11" i="15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168" i="1"/>
  <c r="G178" i="1"/>
  <c r="G67" i="27"/>
  <c r="H67" i="27" s="1"/>
  <c r="R8" i="15" s="1"/>
  <c r="S8" i="15" s="1"/>
  <c r="G155" i="27"/>
  <c r="H155" i="27" s="1"/>
  <c r="G175" i="27"/>
  <c r="H175" i="27" s="1"/>
  <c r="G207" i="27"/>
  <c r="H207" i="27" s="1"/>
  <c r="R20" i="15" s="1"/>
  <c r="S20" i="15" s="1"/>
  <c r="G223" i="27"/>
  <c r="H223" i="27" s="1"/>
  <c r="G274" i="27"/>
  <c r="H274" i="27" s="1"/>
  <c r="R36" i="15" s="1"/>
  <c r="S36" i="15" s="1"/>
  <c r="M36" i="7" s="1"/>
  <c r="N36" i="7" s="1"/>
  <c r="G290" i="27"/>
  <c r="H290" i="27" s="1"/>
  <c r="G4" i="18"/>
  <c r="G5" i="18" s="1"/>
  <c r="P4" i="18" s="1"/>
  <c r="R34" i="15"/>
  <c r="S34" i="15" s="1"/>
  <c r="M34" i="7" s="1"/>
  <c r="N34" i="7" s="1"/>
  <c r="K83" i="18"/>
  <c r="K34" i="18"/>
  <c r="K95" i="18"/>
  <c r="K97" i="18"/>
  <c r="K89" i="18"/>
  <c r="R22" i="15"/>
  <c r="E23" i="16" s="1"/>
  <c r="R28" i="15"/>
  <c r="E29" i="16" s="1"/>
  <c r="M2" i="18"/>
  <c r="P2" i="18"/>
  <c r="K91" i="18"/>
  <c r="K93" i="18"/>
  <c r="E26" i="6"/>
  <c r="I26" i="4"/>
  <c r="F35" i="16"/>
  <c r="G35" i="16"/>
  <c r="E43" i="16"/>
  <c r="E46" i="16"/>
  <c r="F52" i="16"/>
  <c r="G52" i="16"/>
  <c r="D57" i="16"/>
  <c r="G61" i="16"/>
  <c r="F61" i="16"/>
  <c r="G69" i="16"/>
  <c r="F69" i="16"/>
  <c r="B55" i="16"/>
  <c r="G62" i="16"/>
  <c r="F62" i="16"/>
  <c r="G70" i="16"/>
  <c r="F70" i="16"/>
  <c r="G92" i="16"/>
  <c r="F92" i="16"/>
  <c r="G96" i="16"/>
  <c r="F96" i="16"/>
  <c r="G76" i="16"/>
  <c r="F76" i="16"/>
  <c r="G78" i="16"/>
  <c r="F78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R31" i="15"/>
  <c r="S31" i="15" s="1"/>
  <c r="M31" i="7" s="1"/>
  <c r="N31" i="7" s="1"/>
  <c r="G163" i="27"/>
  <c r="H163" i="27" s="1"/>
  <c r="R21" i="15"/>
  <c r="R32" i="15"/>
  <c r="S32" i="15" s="1"/>
  <c r="M32" i="7" s="1"/>
  <c r="N32" i="7" s="1"/>
  <c r="J39" i="23"/>
  <c r="E39" i="1" s="1"/>
  <c r="J178" i="23"/>
  <c r="E178" i="1" s="1"/>
  <c r="J176" i="23"/>
  <c r="E176" i="1" s="1"/>
  <c r="J40" i="23"/>
  <c r="E40" i="1" s="1"/>
  <c r="J177" i="23"/>
  <c r="E177" i="1" s="1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0" i="23"/>
  <c r="L41" i="23"/>
  <c r="L179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G32" i="16"/>
  <c r="F32" i="16"/>
  <c r="F49" i="16"/>
  <c r="G49" i="16"/>
  <c r="F42" i="16"/>
  <c r="G42" i="16"/>
  <c r="F53" i="16"/>
  <c r="G53" i="16"/>
  <c r="D38" i="16"/>
  <c r="G67" i="16"/>
  <c r="F67" i="16"/>
  <c r="E54" i="16"/>
  <c r="E56" i="16"/>
  <c r="E58" i="16"/>
  <c r="F60" i="16"/>
  <c r="G60" i="16"/>
  <c r="B40" i="1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R44" i="15"/>
  <c r="S44" i="15" s="1"/>
  <c r="M44" i="7" s="1"/>
  <c r="N44" i="7" s="1"/>
  <c r="R43" i="15"/>
  <c r="S43" i="15" s="1"/>
  <c r="M43" i="7" s="1"/>
  <c r="N43" i="7" s="1"/>
  <c r="R41" i="15"/>
  <c r="S41" i="15" s="1"/>
  <c r="M41" i="7" s="1"/>
  <c r="N41" i="7" s="1"/>
  <c r="R39" i="15"/>
  <c r="S39" i="15" s="1"/>
  <c r="M39" i="7" s="1"/>
  <c r="N39" i="7" s="1"/>
  <c r="R15" i="15"/>
  <c r="G86" i="27"/>
  <c r="H86" i="27" s="1"/>
  <c r="G170" i="1"/>
  <c r="G7" i="27"/>
  <c r="H7" i="27" s="1"/>
  <c r="R3" i="15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8" i="23"/>
  <c r="L166" i="23"/>
  <c r="L164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33" i="23"/>
  <c r="L112" i="23"/>
  <c r="L92" i="23"/>
  <c r="L44" i="23"/>
  <c r="L114" i="23"/>
  <c r="L110" i="23"/>
  <c r="L106" i="23"/>
  <c r="L102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4" i="23"/>
  <c r="L30" i="23"/>
  <c r="L80" i="23"/>
  <c r="L76" i="23"/>
  <c r="L72" i="23"/>
  <c r="L64" i="23"/>
  <c r="L52" i="23"/>
  <c r="L167" i="23"/>
  <c r="L165" i="23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88" i="23"/>
  <c r="L84" i="23"/>
  <c r="L68" i="23"/>
  <c r="L56" i="23"/>
  <c r="L48" i="23"/>
  <c r="L36" i="23"/>
  <c r="L32" i="23"/>
  <c r="L108" i="23"/>
  <c r="L104" i="23"/>
  <c r="L100" i="23"/>
  <c r="L60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F45" i="16"/>
  <c r="G45" i="16"/>
  <c r="F48" i="16"/>
  <c r="G48" i="16"/>
  <c r="F34" i="16"/>
  <c r="G34" i="16"/>
  <c r="F41" i="16"/>
  <c r="G41" i="16"/>
  <c r="F33" i="16"/>
  <c r="G33" i="16"/>
  <c r="F37" i="16"/>
  <c r="G37" i="16"/>
  <c r="F39" i="16"/>
  <c r="G39" i="16"/>
  <c r="D42" i="16"/>
  <c r="G65" i="16"/>
  <c r="F65" i="16"/>
  <c r="G73" i="16"/>
  <c r="F73" i="16"/>
  <c r="G66" i="16"/>
  <c r="F66" i="16"/>
  <c r="G74" i="16"/>
  <c r="F74" i="16"/>
  <c r="G94" i="16"/>
  <c r="F94" i="16"/>
  <c r="G75" i="16"/>
  <c r="F75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72" i="1"/>
  <c r="G174" i="1"/>
  <c r="G123" i="27"/>
  <c r="H123" i="27" s="1"/>
  <c r="K46" i="31"/>
  <c r="G46" i="31"/>
  <c r="J46" i="31" s="1"/>
  <c r="L46" i="31" s="1"/>
  <c r="K62" i="31"/>
  <c r="G62" i="31"/>
  <c r="J62" i="31" s="1"/>
  <c r="L62" i="31" s="1"/>
  <c r="J139" i="23"/>
  <c r="E139" i="1" s="1"/>
  <c r="J135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3" i="23"/>
  <c r="E153" i="1" s="1"/>
  <c r="J149" i="23"/>
  <c r="E149" i="1" s="1"/>
  <c r="J162" i="23"/>
  <c r="E162" i="1" s="1"/>
  <c r="J160" i="23"/>
  <c r="E160" i="1" s="1"/>
  <c r="J158" i="23"/>
  <c r="E158" i="1" s="1"/>
  <c r="J156" i="23"/>
  <c r="E156" i="1" s="1"/>
  <c r="J154" i="23"/>
  <c r="E154" i="1" s="1"/>
  <c r="J152" i="23"/>
  <c r="E152" i="1" s="1"/>
  <c r="J150" i="23"/>
  <c r="E150" i="1" s="1"/>
  <c r="J148" i="23"/>
  <c r="E148" i="1" s="1"/>
  <c r="J146" i="23"/>
  <c r="E146" i="1" s="1"/>
  <c r="J144" i="23"/>
  <c r="E144" i="1" s="1"/>
  <c r="J142" i="23"/>
  <c r="E142" i="1" s="1"/>
  <c r="J140" i="23"/>
  <c r="E140" i="1" s="1"/>
  <c r="J136" i="23"/>
  <c r="E136" i="1" s="1"/>
  <c r="J132" i="23"/>
  <c r="E132" i="1" s="1"/>
  <c r="J157" i="23"/>
  <c r="E157" i="1" s="1"/>
  <c r="J143" i="23"/>
  <c r="E143" i="1" s="1"/>
  <c r="J141" i="23"/>
  <c r="E141" i="1" s="1"/>
  <c r="J138" i="23"/>
  <c r="E138" i="1" s="1"/>
  <c r="J134" i="23"/>
  <c r="E134" i="1" s="1"/>
  <c r="J137" i="23"/>
  <c r="E137" i="1" s="1"/>
  <c r="J133" i="23"/>
  <c r="E133" i="1" s="1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1" i="23"/>
  <c r="E161" i="1" s="1"/>
  <c r="J151" i="23"/>
  <c r="E151" i="1" s="1"/>
  <c r="J145" i="23"/>
  <c r="E145" i="1" s="1"/>
  <c r="J163" i="23"/>
  <c r="E163" i="1" s="1"/>
  <c r="J159" i="23"/>
  <c r="E159" i="1" s="1"/>
  <c r="J155" i="23"/>
  <c r="E155" i="1" s="1"/>
  <c r="J147" i="23"/>
  <c r="E147" i="1" s="1"/>
  <c r="J98" i="23"/>
  <c r="E98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29" i="23"/>
  <c r="E29" i="1" s="1"/>
  <c r="J165" i="23"/>
  <c r="E165" i="1" s="1"/>
  <c r="J114" i="23"/>
  <c r="E114" i="1" s="1"/>
  <c r="J94" i="23"/>
  <c r="E94" i="1" s="1"/>
  <c r="J82" i="23"/>
  <c r="E82" i="1" s="1"/>
  <c r="J58" i="23"/>
  <c r="E58" i="1" s="1"/>
  <c r="J46" i="23"/>
  <c r="E46" i="1" s="1"/>
  <c r="J168" i="23"/>
  <c r="E168" i="1" s="1"/>
  <c r="J166" i="23"/>
  <c r="E166" i="1" s="1"/>
  <c r="J164" i="23"/>
  <c r="E164" i="1" s="1"/>
  <c r="J112" i="23"/>
  <c r="E112" i="1" s="1"/>
  <c r="J108" i="23"/>
  <c r="E108" i="1" s="1"/>
  <c r="J104" i="23"/>
  <c r="E104" i="1" s="1"/>
  <c r="J100" i="23"/>
  <c r="E100" i="1" s="1"/>
  <c r="J92" i="23"/>
  <c r="E92" i="1" s="1"/>
  <c r="J88" i="23"/>
  <c r="E88" i="1" s="1"/>
  <c r="J84" i="23"/>
  <c r="E84" i="1" s="1"/>
  <c r="J80" i="23"/>
  <c r="E80" i="1" s="1"/>
  <c r="J76" i="23"/>
  <c r="E76" i="1" s="1"/>
  <c r="J72" i="23"/>
  <c r="E72" i="1" s="1"/>
  <c r="J68" i="23"/>
  <c r="E68" i="1" s="1"/>
  <c r="J64" i="23"/>
  <c r="E64" i="1" s="1"/>
  <c r="J60" i="23"/>
  <c r="E60" i="1" s="1"/>
  <c r="J56" i="23"/>
  <c r="E56" i="1" s="1"/>
  <c r="J52" i="23"/>
  <c r="E52" i="1" s="1"/>
  <c r="J48" i="23"/>
  <c r="E48" i="1" s="1"/>
  <c r="J44" i="23"/>
  <c r="E44" i="1" s="1"/>
  <c r="J36" i="23"/>
  <c r="E36" i="1" s="1"/>
  <c r="J32" i="23"/>
  <c r="E32" i="1" s="1"/>
  <c r="J78" i="23"/>
  <c r="E78" i="1" s="1"/>
  <c r="J54" i="23"/>
  <c r="E54" i="1" s="1"/>
  <c r="J34" i="23"/>
  <c r="E34" i="1" s="1"/>
  <c r="J30" i="23"/>
  <c r="E30" i="1" s="1"/>
  <c r="J113" i="23"/>
  <c r="E113" i="1" s="1"/>
  <c r="J109" i="23"/>
  <c r="E109" i="1" s="1"/>
  <c r="J105" i="23"/>
  <c r="E105" i="1" s="1"/>
  <c r="J101" i="23"/>
  <c r="E101" i="1" s="1"/>
  <c r="J93" i="23"/>
  <c r="E93" i="1" s="1"/>
  <c r="J89" i="23"/>
  <c r="E89" i="1" s="1"/>
  <c r="J85" i="23"/>
  <c r="E85" i="1" s="1"/>
  <c r="J81" i="23"/>
  <c r="E81" i="1" s="1"/>
  <c r="J77" i="23"/>
  <c r="E77" i="1" s="1"/>
  <c r="J73" i="23"/>
  <c r="E73" i="1" s="1"/>
  <c r="J69" i="23"/>
  <c r="E69" i="1" s="1"/>
  <c r="J65" i="23"/>
  <c r="E65" i="1" s="1"/>
  <c r="J61" i="23"/>
  <c r="E61" i="1" s="1"/>
  <c r="J57" i="23"/>
  <c r="E57" i="1" s="1"/>
  <c r="J53" i="23"/>
  <c r="E53" i="1" s="1"/>
  <c r="J49" i="23"/>
  <c r="E49" i="1" s="1"/>
  <c r="J45" i="23"/>
  <c r="E45" i="1" s="1"/>
  <c r="J33" i="23"/>
  <c r="E33" i="1" s="1"/>
  <c r="J28" i="23"/>
  <c r="E28" i="1" s="1"/>
  <c r="J167" i="23"/>
  <c r="E167" i="1" s="1"/>
  <c r="J90" i="23"/>
  <c r="E90" i="1" s="1"/>
  <c r="J86" i="23"/>
  <c r="E86" i="1" s="1"/>
  <c r="J74" i="23"/>
  <c r="E74" i="1" s="1"/>
  <c r="J66" i="23"/>
  <c r="E66" i="1" s="1"/>
  <c r="J50" i="23"/>
  <c r="E50" i="1" s="1"/>
  <c r="J110" i="23"/>
  <c r="E110" i="1" s="1"/>
  <c r="J106" i="23"/>
  <c r="E106" i="1" s="1"/>
  <c r="J102" i="23"/>
  <c r="E102" i="1" s="1"/>
  <c r="J70" i="23"/>
  <c r="E70" i="1" s="1"/>
  <c r="J62" i="23"/>
  <c r="E62" i="1" s="1"/>
  <c r="J42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0" i="23"/>
  <c r="E180" i="1" s="1"/>
  <c r="J179" i="23"/>
  <c r="E179" i="1" s="1"/>
  <c r="J41" i="23"/>
  <c r="E41" i="1" s="1"/>
  <c r="K82" i="31"/>
  <c r="G82" i="31"/>
  <c r="J82" i="31" s="1"/>
  <c r="L82" i="31" s="1"/>
  <c r="E22" i="6"/>
  <c r="I22" i="4"/>
  <c r="F36" i="16"/>
  <c r="G36" i="16"/>
  <c r="F44" i="16"/>
  <c r="G44" i="16"/>
  <c r="F38" i="16"/>
  <c r="G38" i="16"/>
  <c r="F47" i="16"/>
  <c r="G47" i="16"/>
  <c r="F40" i="16"/>
  <c r="G40" i="16"/>
  <c r="E50" i="16"/>
  <c r="F51" i="16"/>
  <c r="G51" i="16"/>
  <c r="G63" i="16"/>
  <c r="F63" i="16"/>
  <c r="G71" i="16"/>
  <c r="F71" i="16"/>
  <c r="F55" i="16"/>
  <c r="G55" i="16"/>
  <c r="F57" i="16"/>
  <c r="G57" i="16"/>
  <c r="F59" i="16"/>
  <c r="G59" i="16"/>
  <c r="G64" i="16"/>
  <c r="F64" i="16"/>
  <c r="G72" i="16"/>
  <c r="F72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R35" i="15"/>
  <c r="S35" i="15" s="1"/>
  <c r="M35" i="7" s="1"/>
  <c r="N35" i="7" s="1"/>
  <c r="R25" i="15"/>
  <c r="R30" i="15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78" i="23"/>
  <c r="L176" i="23"/>
  <c r="L38" i="23"/>
  <c r="L177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V5" i="23"/>
  <c r="R31" i="31"/>
  <c r="Q32" i="31"/>
  <c r="R4" i="15" l="1"/>
  <c r="R29" i="15"/>
  <c r="S29" i="15" s="1"/>
  <c r="AA29" i="15" s="1"/>
  <c r="R40" i="15"/>
  <c r="S40" i="15" s="1"/>
  <c r="M40" i="7" s="1"/>
  <c r="N40" i="7" s="1"/>
  <c r="S23" i="15"/>
  <c r="E24" i="16"/>
  <c r="F24" i="16" s="1"/>
  <c r="R5" i="15"/>
  <c r="E6" i="16" s="1"/>
  <c r="R24" i="15"/>
  <c r="S24" i="15" s="1"/>
  <c r="M27" i="7" s="1"/>
  <c r="N27" i="7" s="1"/>
  <c r="R12" i="15"/>
  <c r="S12" i="15" s="1"/>
  <c r="R7" i="15"/>
  <c r="S7" i="15" s="1"/>
  <c r="R14" i="15"/>
  <c r="E15" i="16" s="1"/>
  <c r="F15" i="16" s="1"/>
  <c r="R18" i="15"/>
  <c r="S18" i="15" s="1"/>
  <c r="R16" i="15"/>
  <c r="S16" i="15" s="1"/>
  <c r="N3" i="18"/>
  <c r="R6" i="15"/>
  <c r="E7" i="16" s="1"/>
  <c r="G7" i="16" s="1"/>
  <c r="R33" i="15"/>
  <c r="S33" i="15" s="1"/>
  <c r="M33" i="7" s="1"/>
  <c r="N33" i="7" s="1"/>
  <c r="S28" i="15"/>
  <c r="AA28" i="15" s="1"/>
  <c r="M3" i="18"/>
  <c r="S22" i="15"/>
  <c r="M22" i="7" s="1"/>
  <c r="N22" i="7" s="1"/>
  <c r="O3" i="18"/>
  <c r="S17" i="15"/>
  <c r="M15" i="7" s="1"/>
  <c r="N15" i="7" s="1"/>
  <c r="E18" i="16"/>
  <c r="F18" i="16" s="1"/>
  <c r="S27" i="15"/>
  <c r="E28" i="16"/>
  <c r="G28" i="16" s="1"/>
  <c r="P3" i="18"/>
  <c r="R13" i="15"/>
  <c r="E14" i="16" s="1"/>
  <c r="E30" i="16"/>
  <c r="G30" i="16" s="1"/>
  <c r="E27" i="16"/>
  <c r="G27" i="16" s="1"/>
  <c r="E9" i="16"/>
  <c r="F9" i="16" s="1"/>
  <c r="AA19" i="15"/>
  <c r="E20" i="16"/>
  <c r="G20" i="16" s="1"/>
  <c r="R10" i="15"/>
  <c r="E11" i="16" s="1"/>
  <c r="E21" i="16"/>
  <c r="G21" i="16" s="1"/>
  <c r="M4" i="18"/>
  <c r="S3" i="15"/>
  <c r="E4" i="16"/>
  <c r="H7" i="1"/>
  <c r="N180" i="23"/>
  <c r="H180" i="1"/>
  <c r="AA8" i="15"/>
  <c r="M3" i="7"/>
  <c r="N3" i="7" s="1"/>
  <c r="AA20" i="15"/>
  <c r="R32" i="31"/>
  <c r="Q33" i="31"/>
  <c r="N40" i="23"/>
  <c r="H40" i="1"/>
  <c r="V6" i="23"/>
  <c r="V7" i="23" s="1"/>
  <c r="S5" i="15"/>
  <c r="N108" i="23"/>
  <c r="H108" i="1"/>
  <c r="N56" i="23"/>
  <c r="H56" i="1"/>
  <c r="N31" i="23"/>
  <c r="H31" i="1"/>
  <c r="N51" i="23"/>
  <c r="H51" i="1"/>
  <c r="N67" i="23"/>
  <c r="H67" i="1"/>
  <c r="N83" i="23"/>
  <c r="H83" i="1"/>
  <c r="N99" i="23"/>
  <c r="H99" i="1"/>
  <c r="N115" i="23"/>
  <c r="H115" i="1"/>
  <c r="N64" i="23"/>
  <c r="H64" i="1"/>
  <c r="N30" i="23"/>
  <c r="H30" i="1"/>
  <c r="N50" i="23"/>
  <c r="H50" i="1"/>
  <c r="N66" i="23"/>
  <c r="H66" i="1"/>
  <c r="N82" i="23"/>
  <c r="H82" i="1"/>
  <c r="N102" i="23"/>
  <c r="H102" i="1"/>
  <c r="N44" i="23"/>
  <c r="H44" i="1"/>
  <c r="N45" i="23"/>
  <c r="H45" i="1"/>
  <c r="N61" i="23"/>
  <c r="H61" i="1"/>
  <c r="N77" i="23"/>
  <c r="H77" i="1"/>
  <c r="N93" i="23"/>
  <c r="H93" i="1"/>
  <c r="N113" i="23"/>
  <c r="H113" i="1"/>
  <c r="N28" i="23"/>
  <c r="H28" i="1"/>
  <c r="F58" i="16"/>
  <c r="G58" i="16"/>
  <c r="S30" i="15"/>
  <c r="E31" i="16"/>
  <c r="F50" i="16"/>
  <c r="G50" i="16"/>
  <c r="N6" i="23"/>
  <c r="H5" i="1"/>
  <c r="S11" i="15"/>
  <c r="E12" i="16"/>
  <c r="S15" i="15"/>
  <c r="E16" i="16"/>
  <c r="F56" i="16"/>
  <c r="G56" i="16"/>
  <c r="S25" i="15"/>
  <c r="E26" i="16"/>
  <c r="N8" i="23"/>
  <c r="H8" i="1"/>
  <c r="N13" i="23"/>
  <c r="H13" i="1"/>
  <c r="S4" i="15"/>
  <c r="E5" i="16"/>
  <c r="N100" i="23"/>
  <c r="H100" i="1"/>
  <c r="N36" i="23"/>
  <c r="H36" i="1"/>
  <c r="N84" i="23"/>
  <c r="H84" i="1"/>
  <c r="N43" i="23"/>
  <c r="H43" i="1"/>
  <c r="N59" i="23"/>
  <c r="H59" i="1"/>
  <c r="N75" i="23"/>
  <c r="H75" i="1"/>
  <c r="N91" i="23"/>
  <c r="H91" i="1"/>
  <c r="N107" i="23"/>
  <c r="H107" i="1"/>
  <c r="N167" i="23"/>
  <c r="H167" i="1"/>
  <c r="N76" i="23"/>
  <c r="H76" i="1"/>
  <c r="N42" i="23"/>
  <c r="H42" i="1"/>
  <c r="N58" i="23"/>
  <c r="H58" i="1"/>
  <c r="N74" i="23"/>
  <c r="H74" i="1"/>
  <c r="N90" i="23"/>
  <c r="H90" i="1"/>
  <c r="N110" i="23"/>
  <c r="H110" i="1"/>
  <c r="N112" i="23"/>
  <c r="H112" i="1"/>
  <c r="N53" i="23"/>
  <c r="H53" i="1"/>
  <c r="N69" i="23"/>
  <c r="H69" i="1"/>
  <c r="N85" i="23"/>
  <c r="H85" i="1"/>
  <c r="N105" i="23"/>
  <c r="H105" i="1"/>
  <c r="N166" i="23"/>
  <c r="H166" i="1"/>
  <c r="G18" i="16"/>
  <c r="F54" i="16"/>
  <c r="G54" i="16"/>
  <c r="N179" i="23"/>
  <c r="H179" i="1"/>
  <c r="F46" i="16"/>
  <c r="G46" i="16"/>
  <c r="F23" i="16"/>
  <c r="G23" i="16"/>
  <c r="N38" i="23"/>
  <c r="H38" i="1"/>
  <c r="N11" i="23"/>
  <c r="H11" i="1"/>
  <c r="F29" i="16"/>
  <c r="G29" i="16"/>
  <c r="N176" i="23"/>
  <c r="H176" i="1"/>
  <c r="N5" i="23"/>
  <c r="H4" i="1"/>
  <c r="N12" i="23"/>
  <c r="H12" i="1"/>
  <c r="Q78" i="31"/>
  <c r="R77" i="31"/>
  <c r="N60" i="23"/>
  <c r="H60" i="1"/>
  <c r="N32" i="23"/>
  <c r="H32" i="1"/>
  <c r="N68" i="23"/>
  <c r="H68" i="1"/>
  <c r="N35" i="23"/>
  <c r="H35" i="1"/>
  <c r="N55" i="23"/>
  <c r="H55" i="1"/>
  <c r="N71" i="23"/>
  <c r="H71" i="1"/>
  <c r="N87" i="23"/>
  <c r="H87" i="1"/>
  <c r="N103" i="23"/>
  <c r="H103" i="1"/>
  <c r="N165" i="23"/>
  <c r="H165" i="1"/>
  <c r="N72" i="23"/>
  <c r="H72" i="1"/>
  <c r="N34" i="23"/>
  <c r="H34" i="1"/>
  <c r="N54" i="23"/>
  <c r="H54" i="1"/>
  <c r="N70" i="23"/>
  <c r="H70" i="1"/>
  <c r="N86" i="23"/>
  <c r="H86" i="1"/>
  <c r="N106" i="23"/>
  <c r="H106" i="1"/>
  <c r="N92" i="23"/>
  <c r="H92" i="1"/>
  <c r="N49" i="23"/>
  <c r="H49" i="1"/>
  <c r="N65" i="23"/>
  <c r="H65" i="1"/>
  <c r="N81" i="23"/>
  <c r="H81" i="1"/>
  <c r="N101" i="23"/>
  <c r="H101" i="1"/>
  <c r="N164" i="23"/>
  <c r="H164" i="1"/>
  <c r="N29" i="23"/>
  <c r="H29" i="1"/>
  <c r="M24" i="7"/>
  <c r="N24" i="7" s="1"/>
  <c r="AA26" i="15"/>
  <c r="N39" i="23"/>
  <c r="H39" i="1"/>
  <c r="N178" i="23"/>
  <c r="H178" i="1"/>
  <c r="S9" i="15"/>
  <c r="E10" i="16"/>
  <c r="N9" i="23"/>
  <c r="H9" i="1"/>
  <c r="N177" i="23"/>
  <c r="H177" i="1"/>
  <c r="Q50" i="31"/>
  <c r="R49" i="31"/>
  <c r="N7" i="23"/>
  <c r="H6" i="1"/>
  <c r="N10" i="23"/>
  <c r="H10" i="1"/>
  <c r="Q22" i="31"/>
  <c r="R21" i="31"/>
  <c r="N104" i="23"/>
  <c r="H104" i="1"/>
  <c r="N48" i="23"/>
  <c r="H48" i="1"/>
  <c r="N88" i="23"/>
  <c r="H88" i="1"/>
  <c r="N47" i="23"/>
  <c r="H47" i="1"/>
  <c r="N63" i="23"/>
  <c r="H63" i="1"/>
  <c r="N79" i="23"/>
  <c r="H79" i="1"/>
  <c r="N95" i="23"/>
  <c r="H95" i="1"/>
  <c r="N111" i="23"/>
  <c r="H111" i="1"/>
  <c r="N52" i="23"/>
  <c r="H52" i="1"/>
  <c r="N80" i="23"/>
  <c r="H80" i="1"/>
  <c r="N46" i="23"/>
  <c r="H46" i="1"/>
  <c r="N62" i="23"/>
  <c r="H62" i="1"/>
  <c r="N78" i="23"/>
  <c r="H78" i="1"/>
  <c r="N94" i="23"/>
  <c r="H94" i="1"/>
  <c r="N114" i="23"/>
  <c r="H114" i="1"/>
  <c r="N33" i="23"/>
  <c r="H33" i="1"/>
  <c r="N57" i="23"/>
  <c r="H57" i="1"/>
  <c r="N73" i="23"/>
  <c r="H73" i="1"/>
  <c r="N89" i="23"/>
  <c r="H89" i="1"/>
  <c r="N109" i="23"/>
  <c r="H109" i="1"/>
  <c r="N168" i="23"/>
  <c r="H168" i="1"/>
  <c r="Q83" i="31"/>
  <c r="R82" i="31"/>
  <c r="G6" i="18"/>
  <c r="N5" i="18" s="1"/>
  <c r="O4" i="18"/>
  <c r="N4" i="18"/>
  <c r="R55" i="31"/>
  <c r="Q56" i="31"/>
  <c r="N41" i="23"/>
  <c r="H41" i="1"/>
  <c r="S21" i="15"/>
  <c r="E22" i="16"/>
  <c r="F43" i="16"/>
  <c r="G43" i="16"/>
  <c r="E25" i="16" l="1"/>
  <c r="F25" i="16" s="1"/>
  <c r="E17" i="16"/>
  <c r="M29" i="7"/>
  <c r="N29" i="7" s="1"/>
  <c r="G9" i="16"/>
  <c r="F27" i="16"/>
  <c r="M26" i="7"/>
  <c r="N26" i="7" s="1"/>
  <c r="G15" i="16"/>
  <c r="G24" i="16"/>
  <c r="F30" i="16"/>
  <c r="AA17" i="15"/>
  <c r="AA22" i="15"/>
  <c r="F7" i="16"/>
  <c r="AA24" i="15"/>
  <c r="S14" i="15"/>
  <c r="F28" i="16"/>
  <c r="E19" i="16"/>
  <c r="G19" i="16" s="1"/>
  <c r="S6" i="15"/>
  <c r="AA6" i="15" s="1"/>
  <c r="AA12" i="15"/>
  <c r="M11" i="7"/>
  <c r="N11" i="7" s="1"/>
  <c r="M21" i="7"/>
  <c r="N21" i="7" s="1"/>
  <c r="AA23" i="15"/>
  <c r="E8" i="16"/>
  <c r="G8" i="16" s="1"/>
  <c r="E13" i="16"/>
  <c r="F21" i="16"/>
  <c r="S13" i="15"/>
  <c r="M10" i="7" s="1"/>
  <c r="N10" i="7" s="1"/>
  <c r="F20" i="16"/>
  <c r="G7" i="18"/>
  <c r="G12" i="18" s="1"/>
  <c r="AA27" i="15"/>
  <c r="M23" i="7"/>
  <c r="N23" i="7" s="1"/>
  <c r="S10" i="15"/>
  <c r="M7" i="7" s="1"/>
  <c r="N7" i="7" s="1"/>
  <c r="G25" i="16"/>
  <c r="G10" i="16"/>
  <c r="F10" i="16"/>
  <c r="F11" i="16"/>
  <c r="G11" i="16"/>
  <c r="F5" i="16"/>
  <c r="G5" i="16"/>
  <c r="G12" i="16"/>
  <c r="F12" i="16"/>
  <c r="M25" i="7"/>
  <c r="N25" i="7" s="1"/>
  <c r="AA30" i="15"/>
  <c r="G6" i="16"/>
  <c r="F6" i="16"/>
  <c r="G14" i="16"/>
  <c r="F14" i="16"/>
  <c r="G4" i="16"/>
  <c r="F4" i="16"/>
  <c r="G16" i="16"/>
  <c r="F16" i="16"/>
  <c r="G22" i="16"/>
  <c r="F22" i="16"/>
  <c r="R83" i="31"/>
  <c r="Q84" i="31"/>
  <c r="Q23" i="31"/>
  <c r="R22" i="31"/>
  <c r="M17" i="7"/>
  <c r="N17" i="7" s="1"/>
  <c r="AA4" i="15"/>
  <c r="M8" i="7"/>
  <c r="N8" i="7" s="1"/>
  <c r="AA11" i="15"/>
  <c r="M19" i="7"/>
  <c r="N19" i="7" s="1"/>
  <c r="AA5" i="15"/>
  <c r="M14" i="7"/>
  <c r="N14" i="7" s="1"/>
  <c r="AA3" i="15"/>
  <c r="M16" i="7"/>
  <c r="N16" i="7" s="1"/>
  <c r="AA18" i="15"/>
  <c r="F17" i="16"/>
  <c r="G17" i="16"/>
  <c r="M30" i="7"/>
  <c r="N30" i="7" s="1"/>
  <c r="AA21" i="15"/>
  <c r="G26" i="16"/>
  <c r="F26" i="16"/>
  <c r="Q57" i="31"/>
  <c r="R56" i="31"/>
  <c r="M5" i="18"/>
  <c r="O5" i="18"/>
  <c r="M6" i="18"/>
  <c r="P5" i="18"/>
  <c r="Q51" i="31"/>
  <c r="R51" i="31" s="1"/>
  <c r="R50" i="31"/>
  <c r="V8" i="23"/>
  <c r="V12" i="23" s="1"/>
  <c r="M12" i="7"/>
  <c r="N12" i="7" s="1"/>
  <c r="AA9" i="15"/>
  <c r="Q79" i="31"/>
  <c r="R79" i="31" s="1"/>
  <c r="R78" i="31"/>
  <c r="M28" i="7"/>
  <c r="N28" i="7" s="1"/>
  <c r="AA25" i="15"/>
  <c r="M9" i="7"/>
  <c r="N9" i="7" s="1"/>
  <c r="AA15" i="15"/>
  <c r="F31" i="16"/>
  <c r="G31" i="16"/>
  <c r="Q34" i="31"/>
  <c r="R33" i="31"/>
  <c r="M18" i="7"/>
  <c r="N18" i="7" s="1"/>
  <c r="AA7" i="15"/>
  <c r="M13" i="7"/>
  <c r="N13" i="7" s="1"/>
  <c r="AA16" i="15"/>
  <c r="AA14" i="15" l="1"/>
  <c r="M5" i="7"/>
  <c r="N5" i="7" s="1"/>
  <c r="F19" i="16"/>
  <c r="AA13" i="15"/>
  <c r="O6" i="18"/>
  <c r="M20" i="7"/>
  <c r="N20" i="7" s="1"/>
  <c r="F8" i="16"/>
  <c r="M4" i="7"/>
  <c r="N4" i="7" s="1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V14" i="23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V18" i="23"/>
  <c r="G17" i="18" l="1"/>
  <c r="O10" i="18" s="1"/>
  <c r="O9" i="18"/>
  <c r="P9" i="18"/>
  <c r="N9" i="18"/>
  <c r="N10" i="18"/>
  <c r="P10" i="18"/>
  <c r="M10" i="18"/>
  <c r="G19" i="18"/>
  <c r="M11" i="18" s="1"/>
  <c r="R36" i="31"/>
  <c r="Q37" i="31"/>
  <c r="V19" i="23"/>
  <c r="V20" i="23" s="1"/>
  <c r="V21" i="23" s="1"/>
  <c r="Q87" i="31"/>
  <c r="R86" i="31"/>
  <c r="R59" i="31"/>
  <c r="Q60" i="31"/>
  <c r="Q26" i="31"/>
  <c r="R25" i="31"/>
  <c r="P11" i="18" l="1"/>
  <c r="V27" i="23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V79" i="23" s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G21" i="18"/>
  <c r="N12" i="18" s="1"/>
  <c r="N11" i="18"/>
  <c r="O11" i="18"/>
  <c r="Q27" i="31"/>
  <c r="R27" i="31" s="1"/>
  <c r="R26" i="31"/>
  <c r="R87" i="31"/>
  <c r="Q88" i="31"/>
  <c r="R60" i="31"/>
  <c r="Q61" i="31"/>
  <c r="Q38" i="31"/>
  <c r="R37" i="31"/>
  <c r="V170" i="23" l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M12" i="18"/>
  <c r="O12" i="18"/>
  <c r="P12" i="18"/>
  <c r="G23" i="18"/>
  <c r="Q62" i="31"/>
  <c r="R61" i="31"/>
  <c r="Q39" i="31"/>
  <c r="R38" i="31"/>
  <c r="R88" i="31"/>
  <c r="Q89" i="31"/>
  <c r="P13" i="18" l="1"/>
  <c r="G25" i="18"/>
  <c r="M13" i="18"/>
  <c r="O13" i="18"/>
  <c r="N13" i="18"/>
  <c r="R39" i="31"/>
  <c r="Q40" i="31"/>
  <c r="Q90" i="31"/>
  <c r="R89" i="31"/>
  <c r="Q63" i="31"/>
  <c r="R62" i="31"/>
  <c r="G27" i="18" l="1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</calcChain>
</file>

<file path=xl/sharedStrings.xml><?xml version="1.0" encoding="utf-8"?>
<sst xmlns="http://schemas.openxmlformats.org/spreadsheetml/2006/main" count="3813" uniqueCount="1183">
  <si>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</si>
  <si>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</si>
  <si>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</si>
  <si>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</si>
  <si>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</si>
  <si>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</si>
  <si>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</si>
  <si>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</si>
  <si>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</si>
  <si>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</si>
  <si>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</si>
  <si>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</si>
  <si>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</si>
  <si>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</si>
  <si>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</si>
  <si>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</si>
  <si>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</si>
  <si>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</si>
  <si>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</si>
  <si>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</si>
  <si>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</si>
  <si>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</si>
  <si>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</si>
  <si>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</si>
  <si>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</si>
  <si>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</si>
  <si>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</si>
  <si>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</si>
  <si>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</si>
  <si>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</si>
  <si>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</si>
  <si>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</si>
  <si>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</si>
  <si>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</si>
  <si>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</si>
  <si>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</si>
  <si>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</si>
  <si>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</si>
  <si>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</si>
  <si>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</si>
  <si>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</si>
  <si>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</si>
  <si>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</si>
  <si>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</si>
  <si>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</si>
  <si>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</si>
  <si>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</si>
  <si>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</si>
  <si>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</si>
  <si>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</si>
  <si>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</si>
  <si>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</si>
  <si>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</si>
  <si>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</si>
  <si>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</si>
  <si>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</si>
  <si>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</si>
  <si>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</si>
  <si>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</si>
  <si>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</si>
  <si>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</si>
  <si>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</si>
  <si>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</si>
  <si>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</si>
  <si>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</si>
  <si>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</si>
  <si>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</si>
  <si>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</si>
  <si>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</si>
  <si>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</si>
  <si>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</si>
  <si>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</si>
  <si>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</si>
  <si>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</si>
  <si>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</si>
  <si>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</si>
  <si>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</si>
  <si>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</si>
  <si>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</si>
  <si>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</si>
  <si>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</si>
  <si>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</si>
  <si>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</si>
  <si>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</si>
  <si>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</si>
  <si>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</si>
  <si>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</si>
  <si>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</si>
  <si>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</si>
  <si>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</si>
  <si>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</si>
  <si>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</si>
  <si>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</si>
  <si>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</si>
  <si>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</si>
  <si>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</si>
  <si>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</si>
  <si>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</si>
  <si>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</si>
  <si>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</si>
  <si>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</si>
  <si>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</si>
  <si>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</si>
  <si>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</si>
  <si>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</si>
  <si>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</si>
  <si>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</si>
  <si>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</si>
  <si>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</si>
  <si>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</si>
  <si>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</si>
  <si>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</si>
  <si>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</si>
  <si>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</si>
  <si>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</si>
  <si>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</si>
  <si>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</si>
  <si>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</si>
  <si>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</si>
  <si>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</si>
  <si>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</si>
  <si>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</si>
  <si>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</si>
  <si>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</si>
  <si>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</si>
  <si>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</si>
  <si>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</si>
  <si>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</si>
  <si>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</si>
  <si>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</si>
  <si>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</si>
  <si>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</si>
  <si>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</si>
  <si>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</si>
  <si>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</si>
  <si>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</si>
  <si>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</si>
  <si>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</si>
  <si>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</si>
  <si>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</si>
  <si>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</si>
  <si>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</si>
  <si>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</si>
  <si>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</si>
  <si>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</si>
  <si>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</si>
  <si>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</si>
  <si>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</si>
  <si>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</si>
  <si>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</si>
  <si>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</si>
  <si>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</si>
  <si>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</si>
  <si>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</si>
  <si>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</si>
  <si>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</si>
  <si>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</si>
  <si>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</si>
  <si>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</si>
  <si>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</si>
  <si>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</si>
  <si>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</si>
  <si>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</si>
  <si>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</si>
  <si>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</si>
  <si>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</si>
  <si>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</si>
  <si>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</si>
  <si>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</si>
  <si>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</si>
  <si>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</si>
  <si>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</si>
  <si>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</si>
  <si>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</si>
  <si>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</si>
  <si>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</si>
  <si>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</si>
  <si>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</si>
  <si>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</si>
  <si>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</si>
  <si>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</si>
  <si>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</si>
  <si>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</si>
  <si>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</si>
  <si>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</si>
  <si>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</si>
  <si>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</si>
  <si>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</si>
  <si>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</si>
  <si>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</si>
  <si>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</si>
  <si>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</si>
  <si>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</si>
  <si>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</si>
  <si>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</si>
  <si>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</si>
  <si>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</si>
  <si>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</si>
  <si>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</si>
  <si>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</si>
  <si>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</si>
  <si>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</si>
  <si>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</si>
  <si>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</si>
  <si>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</si>
  <si>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</si>
  <si>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</si>
  <si>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</si>
  <si>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</si>
  <si>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</si>
  <si>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</si>
  <si>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</si>
  <si>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</si>
  <si>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</si>
  <si>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</si>
  <si>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</si>
  <si>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</si>
  <si>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</si>
  <si>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</si>
  <si>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</si>
  <si>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</si>
  <si>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</si>
  <si>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</si>
  <si>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</si>
  <si>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</si>
  <si>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</si>
  <si>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</si>
  <si>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</si>
  <si>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</si>
  <si>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</si>
  <si>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</si>
  <si>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</si>
  <si>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</si>
  <si>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</si>
  <si>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</si>
  <si>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</si>
  <si>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</si>
  <si>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</si>
  <si>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</si>
  <si>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</si>
  <si>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</si>
  <si>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</si>
  <si>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</si>
  <si>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</si>
  <si>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</si>
  <si>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</si>
  <si>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</si>
  <si>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</si>
  <si>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</si>
  <si>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</si>
  <si>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</si>
  <si>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</si>
  <si>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</si>
  <si>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</si>
  <si>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</si>
  <si>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</si>
  <si>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</si>
  <si>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</si>
  <si>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</si>
  <si>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</si>
  <si>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</si>
  <si>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</si>
  <si>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</si>
  <si>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</si>
  <si>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</si>
  <si>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</si>
  <si>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</si>
  <si>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</si>
  <si>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</si>
  <si>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</si>
  <si>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</si>
  <si>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</si>
  <si>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</si>
  <si>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</si>
  <si>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</si>
  <si>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</si>
  <si>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</si>
  <si>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</si>
  <si>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</si>
  <si>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</si>
  <si>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</si>
  <si>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</si>
  <si>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</si>
  <si>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</si>
  <si>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</si>
  <si>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</si>
  <si>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</si>
  <si>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</si>
  <si>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</si>
  <si>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</si>
  <si>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</si>
  <si>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</si>
  <si>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</si>
  <si>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</si>
  <si>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</si>
  <si>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</si>
  <si>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</si>
  <si>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</si>
  <si>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</si>
  <si>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</si>
  <si>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</si>
  <si>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</si>
  <si>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</si>
  <si>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</si>
  <si>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</si>
  <si>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</si>
  <si>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</si>
  <si>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</si>
  <si>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</si>
  <si>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</si>
  <si>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</si>
  <si>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</si>
  <si>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</si>
  <si>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</si>
  <si>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</si>
  <si>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</si>
  <si>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</si>
  <si>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</si>
  <si>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</si>
  <si>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</si>
  <si>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</si>
  <si>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</si>
  <si>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</si>
  <si>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</si>
  <si>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</si>
  <si>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</si>
  <si>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</si>
  <si>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</si>
  <si>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</si>
  <si>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</si>
  <si>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</si>
  <si>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</si>
  <si>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</si>
  <si>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</si>
  <si>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</si>
  <si>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</si>
  <si>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</si>
  <si>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</si>
  <si>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</si>
  <si>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</si>
  <si>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</si>
  <si>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</si>
  <si>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</si>
  <si>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</si>
  <si>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</si>
  <si>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</si>
  <si>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</si>
  <si>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</si>
  <si>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</si>
  <si>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</si>
  <si>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</si>
  <si>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</si>
  <si>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</si>
  <si>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</si>
  <si>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</si>
  <si>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</si>
  <si>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</si>
  <si>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</si>
  <si>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</si>
  <si>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</si>
  <si>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</si>
  <si>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</si>
  <si>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</si>
  <si>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</si>
  <si>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</si>
  <si>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</si>
  <si>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</si>
  <si>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</si>
  <si>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</si>
  <si>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</si>
  <si>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</si>
  <si>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</si>
  <si>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</si>
  <si>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</si>
  <si>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</si>
  <si>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</si>
  <si>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</si>
  <si>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</si>
  <si>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</si>
  <si>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</si>
  <si>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</si>
  <si>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</si>
  <si>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</si>
  <si>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</si>
  <si>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</si>
  <si>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</si>
  <si>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</si>
  <si>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</si>
  <si>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</si>
  <si>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</si>
  <si>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</si>
  <si>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</si>
  <si>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</si>
  <si>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</si>
  <si>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</si>
  <si>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</si>
  <si>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</si>
  <si>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</si>
  <si>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</si>
  <si>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</si>
  <si>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</si>
  <si>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</si>
  <si>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</si>
  <si>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</si>
  <si>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</si>
  <si>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</si>
  <si>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</si>
  <si>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</si>
  <si>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</si>
  <si>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</si>
  <si>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</si>
  <si>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</si>
  <si>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</si>
  <si>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</si>
  <si>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</si>
  <si>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</si>
  <si>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</si>
  <si>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</si>
  <si>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</si>
  <si>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</si>
  <si>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</si>
  <si>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</si>
  <si>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</si>
  <si>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</si>
  <si>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</si>
  <si>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</si>
  <si>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</si>
  <si>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</si>
  <si>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</si>
  <si>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</si>
  <si>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</si>
  <si>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</si>
  <si>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</si>
  <si>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</si>
  <si>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</si>
  <si>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</si>
  <si>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</si>
  <si>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</si>
  <si>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</si>
  <si>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</si>
  <si>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</si>
  <si>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</si>
  <si>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</si>
  <si>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</si>
  <si>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</si>
  <si>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</si>
  <si>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</si>
  <si>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</si>
  <si>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</si>
  <si>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</si>
  <si>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</si>
  <si>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</si>
  <si>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</si>
  <si>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</si>
  <si>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</si>
  <si>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</si>
  <si>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</si>
  <si>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</si>
  <si>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</si>
  <si>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</si>
  <si>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</si>
  <si>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</si>
  <si>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</si>
  <si>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</si>
  <si>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</si>
  <si>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</si>
  <si>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</si>
  <si>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</si>
  <si>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</si>
  <si>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</si>
  <si>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</si>
  <si>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</si>
  <si>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</si>
  <si>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</si>
  <si>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</si>
  <si>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</si>
  <si>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</si>
  <si>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</si>
  <si>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</si>
  <si>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</si>
  <si>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</si>
  <si>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</si>
  <si>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</si>
  <si>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</si>
  <si>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</si>
  <si>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</si>
  <si>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</si>
  <si>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</si>
  <si>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</si>
  <si>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</si>
  <si>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</si>
  <si>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</si>
  <si>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</si>
  <si>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</si>
  <si>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</si>
  <si>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</si>
  <si>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</si>
  <si>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</si>
  <si>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</si>
  <si>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</si>
  <si>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</si>
  <si>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</si>
  <si>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</si>
  <si>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</si>
  <si>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</si>
  <si>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</si>
  <si>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</si>
  <si>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</si>
  <si>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</si>
  <si>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</si>
  <si>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</si>
  <si>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</si>
  <si>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</si>
  <si>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</si>
  <si>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</si>
  <si>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</si>
  <si>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</si>
  <si>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</si>
  <si>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</si>
  <si>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</si>
  <si>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</si>
  <si>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</si>
  <si>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</si>
  <si>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</si>
  <si>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</si>
  <si>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</si>
  <si>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</si>
  <si>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</si>
  <si>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</si>
  <si>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</si>
  <si>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</si>
  <si>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</si>
  <si>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</si>
  <si>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</si>
  <si>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</si>
  <si>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</si>
  <si>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</si>
  <si>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</si>
  <si>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</si>
  <si>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</si>
  <si>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</si>
  <si>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</si>
  <si>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</si>
  <si>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</si>
  <si>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</si>
  <si>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</si>
  <si>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</si>
  <si>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</si>
  <si>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</si>
  <si>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</si>
  <si>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</si>
  <si>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</si>
  <si>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</si>
  <si>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</si>
  <si>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</si>
  <si>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</si>
  <si>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</si>
  <si>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</si>
  <si>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</si>
  <si>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</si>
  <si>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</si>
  <si>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</si>
  <si>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</si>
  <si>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</si>
  <si>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</si>
  <si>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</si>
  <si>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</si>
  <si>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</si>
  <si>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</si>
  <si>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</si>
  <si>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</si>
  <si>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</si>
  <si>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</si>
  <si>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</si>
  <si>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</si>
  <si>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</si>
  <si>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</si>
  <si>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</si>
  <si>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</si>
  <si>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</si>
  <si>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</si>
  <si>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</si>
  <si>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</si>
  <si>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</si>
  <si>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</si>
  <si>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</si>
  <si>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</si>
  <si>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</si>
  <si>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</si>
  <si>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</si>
  <si>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</si>
  <si>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</si>
  <si>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</si>
  <si>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</si>
  <si>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</si>
  <si>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</si>
  <si>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</si>
  <si>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</si>
  <si>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</si>
  <si>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</si>
  <si>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</si>
  <si>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</si>
  <si>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</si>
  <si>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</si>
  <si>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</si>
  <si>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</si>
  <si>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</si>
  <si>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</si>
  <si>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</si>
  <si>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</si>
  <si>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</si>
  <si>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</si>
  <si>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</si>
  <si>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</si>
  <si>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</si>
  <si>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</si>
  <si>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</si>
  <si>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</si>
  <si>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</si>
  <si>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</si>
  <si>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</si>
  <si>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</si>
  <si>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</si>
  <si>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</si>
  <si>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</si>
  <si>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</si>
  <si>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</si>
  <si>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</si>
  <si>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</si>
  <si>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</si>
  <si>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</si>
  <si>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</si>
  <si>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</si>
  <si>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</si>
  <si>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</si>
  <si>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</si>
  <si>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</si>
  <si>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</si>
  <si>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</si>
  <si>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</si>
  <si>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</si>
  <si>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</si>
  <si>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</si>
  <si>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</si>
  <si>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</si>
  <si>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</si>
  <si>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</si>
  <si>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</si>
  <si>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</si>
  <si>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</si>
  <si>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</si>
  <si>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</si>
  <si>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</si>
  <si>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</si>
  <si>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</si>
  <si>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</si>
  <si>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</si>
  <si>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</si>
  <si>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</si>
  <si>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</si>
  <si>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</si>
  <si>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</si>
  <si>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</si>
  <si>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</si>
  <si>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</si>
  <si>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</si>
  <si>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</si>
  <si>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</si>
  <si>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</si>
  <si>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</si>
  <si>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</si>
  <si>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</si>
  <si>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</si>
  <si>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</si>
  <si>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</si>
  <si>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</si>
  <si>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</si>
  <si>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</si>
  <si>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</si>
  <si>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</si>
  <si>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</si>
  <si>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</si>
  <si>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</si>
  <si>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</si>
  <si>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</si>
  <si>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</si>
  <si>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</si>
  <si>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</si>
  <si>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</si>
  <si>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</si>
  <si>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</si>
  <si>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</si>
  <si>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</si>
  <si>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</si>
  <si>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</si>
  <si>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</si>
  <si>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</si>
  <si>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</si>
  <si>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</si>
  <si>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</si>
  <si>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</si>
  <si>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</si>
  <si>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</si>
  <si>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</si>
  <si>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</si>
  <si>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</si>
  <si>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</si>
  <si>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</si>
  <si>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</si>
  <si>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</si>
  <si>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</si>
  <si>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</si>
  <si>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</si>
  <si>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</si>
  <si>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</si>
  <si>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</si>
  <si>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</si>
  <si>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</si>
  <si>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</si>
  <si>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</si>
  <si>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</si>
  <si>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</si>
  <si>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</si>
  <si>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</si>
  <si>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</si>
  <si>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</si>
  <si>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</si>
  <si>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</si>
  <si>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</si>
  <si>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</si>
  <si>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</si>
  <si>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</si>
  <si>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</si>
  <si>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</si>
  <si>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</si>
  <si>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</si>
  <si>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</si>
  <si>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</si>
  <si>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</si>
  <si>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</si>
  <si>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</si>
  <si>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</si>
  <si>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</si>
  <si>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</si>
  <si>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</si>
  <si>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</si>
  <si>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</si>
  <si>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</si>
  <si>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</si>
  <si>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</si>
  <si>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</si>
  <si>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</si>
  <si>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</si>
  <si>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</si>
  <si>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</si>
  <si>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</si>
  <si>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</si>
  <si>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</si>
  <si>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</si>
  <si>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</si>
  <si>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</si>
  <si>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</si>
  <si>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</si>
  <si>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</si>
  <si>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</si>
  <si>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</si>
  <si>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</si>
  <si>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</si>
  <si>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</si>
  <si>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</si>
  <si>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</si>
  <si>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</si>
  <si>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</si>
  <si>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</si>
  <si>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</si>
  <si>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</si>
  <si>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</si>
  <si>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</si>
  <si>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</si>
  <si>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</si>
  <si>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</si>
  <si>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</si>
  <si>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</si>
  <si>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</si>
  <si>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</si>
  <si>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</si>
  <si>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</si>
  <si>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</si>
  <si>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</si>
  <si>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</si>
  <si>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</si>
  <si>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</si>
  <si>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</si>
  <si>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</si>
  <si>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</si>
  <si>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</si>
  <si>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</si>
  <si>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</si>
  <si>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</si>
  <si>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</si>
  <si>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</si>
  <si>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</si>
  <si>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</si>
  <si>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</si>
  <si>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</si>
  <si>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</si>
  <si>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</si>
  <si>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</si>
  <si>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</si>
  <si>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</si>
  <si>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</si>
  <si>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</si>
  <si>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</si>
  <si>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</si>
  <si>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</si>
  <si>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</si>
  <si>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</si>
  <si>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</si>
  <si>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</si>
  <si>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</si>
  <si>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</si>
  <si>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</si>
  <si>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</si>
  <si>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</si>
  <si>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</si>
  <si>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</si>
  <si>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</si>
  <si>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</si>
  <si>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</si>
  <si>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</si>
  <si>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</si>
  <si>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</si>
  <si>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</si>
  <si>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</si>
  <si>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</si>
  <si>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</si>
  <si>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</si>
  <si>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</si>
  <si>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</si>
  <si>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</si>
  <si>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</si>
  <si>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</si>
  <si>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</si>
  <si>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</si>
  <si>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</si>
  <si>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</si>
  <si>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</si>
  <si>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</si>
  <si>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</si>
  <si>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</si>
  <si>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</si>
  <si>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</si>
  <si>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</si>
  <si>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</si>
  <si>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</si>
  <si>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</si>
  <si>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</si>
  <si>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</si>
  <si>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</si>
  <si>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</si>
  <si>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</si>
  <si>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</si>
  <si>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</si>
  <si>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</si>
  <si>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charset val="134"/>
        <scheme val="minor"/>
      </rPr>
      <t>build_06_11x11x1</t>
    </r>
    <r>
      <rPr>
        <sz val="11"/>
        <color rgb="FFFF0000"/>
        <rFont val="等线"/>
        <charset val="134"/>
        <scheme val="minor"/>
      </rPr>
      <t>6</t>
    </r>
    <r>
      <rPr>
        <sz val="11"/>
        <color rgb="FFFF0000"/>
        <rFont val="等线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</si>
  <si>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</si>
  <si>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</si>
  <si>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</si>
  <si>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</si>
  <si>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</si>
  <si>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</si>
  <si>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</si>
  <si>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</si>
  <si>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charset val="134"/>
        <scheme val="minor"/>
      </rPr>
      <t>build_09_11x11x1</t>
    </r>
    <r>
      <rPr>
        <sz val="11"/>
        <color rgb="FFFF0000"/>
        <rFont val="等线"/>
        <charset val="134"/>
        <scheme val="minor"/>
      </rPr>
      <t>4</t>
    </r>
    <r>
      <rPr>
        <sz val="11"/>
        <color rgb="FFFF0000"/>
        <rFont val="等线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</si>
  <si>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</si>
  <si>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</si>
  <si>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</si>
  <si>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</si>
  <si>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</si>
  <si>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</si>
  <si>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</si>
  <si>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</si>
  <si>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</si>
  <si>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</si>
  <si>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</si>
  <si>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</si>
  <si>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</si>
  <si>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</si>
  <si>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</si>
  <si>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</si>
  <si>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</si>
  <si>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</si>
  <si>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</si>
  <si>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</si>
  <si>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</si>
  <si>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</si>
  <si>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</si>
  <si>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</si>
  <si>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</si>
  <si>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</si>
  <si>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</si>
  <si>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</si>
  <si>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</si>
  <si>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</si>
  <si>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</si>
  <si>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</si>
  <si>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</si>
  <si>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</si>
  <si>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</si>
  <si>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</si>
  <si>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</si>
  <si>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</si>
  <si>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</si>
  <si>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</si>
  <si>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</si>
  <si>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</si>
  <si>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</si>
  <si>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</si>
  <si>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</si>
  <si>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</si>
  <si>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</si>
  <si>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</si>
  <si>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</si>
  <si>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</si>
  <si>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</si>
  <si>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</si>
  <si>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</si>
  <si>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</si>
  <si>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</si>
  <si>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</si>
  <si>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</si>
  <si>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</si>
  <si>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</si>
  <si>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</si>
  <si>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</si>
  <si>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</si>
  <si>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</si>
  <si>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</si>
  <si>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</si>
  <si>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</si>
  <si>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</si>
  <si>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</si>
  <si>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</si>
  <si>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</si>
  <si>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</si>
  <si>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</si>
  <si>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</si>
  <si>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</si>
  <si>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</si>
  <si>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</si>
  <si>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</si>
  <si>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</si>
  <si>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</si>
  <si>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</si>
  <si>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</si>
  <si>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</si>
  <si>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</si>
  <si>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</si>
  <si>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</si>
  <si>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</si>
  <si>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</si>
  <si>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</si>
  <si>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</si>
  <si>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</si>
  <si>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</si>
  <si>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</si>
  <si>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</si>
  <si>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</si>
  <si>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</si>
  <si>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</si>
  <si>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</si>
  <si>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</si>
  <si>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</si>
  <si>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</si>
  <si>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</si>
  <si>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</si>
  <si>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</si>
  <si>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</si>
  <si>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</si>
  <si>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</si>
  <si>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</si>
  <si>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</si>
  <si>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</si>
  <si>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</si>
  <si>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</si>
  <si>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</si>
  <si>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</si>
  <si>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</si>
  <si>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</si>
  <si>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</si>
  <si>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</si>
  <si>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</si>
  <si>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</si>
  <si>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</si>
  <si>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</si>
  <si>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</si>
  <si>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</si>
  <si>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</si>
  <si>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</si>
  <si>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</si>
  <si>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</si>
  <si>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</si>
  <si>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</si>
  <si>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</si>
  <si>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</si>
  <si>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</si>
  <si>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</si>
  <si>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</si>
  <si>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</si>
  <si>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</si>
  <si>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</si>
  <si>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</si>
  <si>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</si>
  <si>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</si>
  <si>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</si>
  <si>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</si>
  <si>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</si>
  <si>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</si>
  <si>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</si>
  <si>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</si>
  <si>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</si>
  <si>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</si>
  <si>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</si>
  <si>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</si>
  <si>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</si>
  <si>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</si>
  <si>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</si>
  <si>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</si>
  <si>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</si>
  <si>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</si>
  <si>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</si>
  <si>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</si>
  <si>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</si>
  <si>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</si>
  <si>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</si>
  <si>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</si>
  <si>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</si>
  <si>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</si>
  <si>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</si>
  <si>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</si>
  <si>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</si>
  <si>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</si>
  <si>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</si>
  <si>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</si>
  <si>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</si>
  <si>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</si>
  <si>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</si>
  <si>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</si>
  <si>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charset val="134"/>
      </rPr>
      <t>是图纸）</t>
    </r>
  </si>
  <si>
    <r>
      <rPr>
        <sz val="10"/>
        <rFont val="微软雅黑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</si>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</sst>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微软雅黑"/>
      <charset val="134"/>
    </font>
    <font>
      <sz val="10"/>
      <name val="Arial"/>
      <family val="2"/>
    </font>
    <font>
      <b/>
      <sz val="10.5"/>
      <name val="宋体"/>
      <charset val="134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.5"/>
      <color rgb="FFFF0000"/>
      <name val="宋体"/>
      <charset val="134"/>
    </font>
    <font>
      <sz val="11"/>
      <color rgb="FF000000"/>
      <name val="等线"/>
      <charset val="134"/>
      <scheme val="minor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z val="11"/>
      <name val="等线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36" t="s">
        <v>0</v>
      </c>
      <c r="B1" s="136"/>
      <c r="C1" s="136"/>
      <c r="D1" s="136"/>
      <c r="F1" s="137" t="s">
        <v>1</v>
      </c>
      <c r="G1" s="137"/>
      <c r="J1" s="136" t="s">
        <v>2</v>
      </c>
      <c r="K1" s="136"/>
      <c r="L1" s="136"/>
      <c r="M1" s="136"/>
      <c r="N1" s="136"/>
      <c r="Q1" s="137" t="s">
        <v>3</v>
      </c>
      <c r="R1" s="137"/>
      <c r="S1" s="137"/>
      <c r="T1" s="137"/>
      <c r="U1" s="137"/>
      <c r="V1" s="137"/>
      <c r="W1" s="137"/>
      <c r="X1" s="137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36" t="s">
        <v>42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21"/>
      <c r="P16" s="121"/>
      <c r="Q16" s="137" t="s">
        <v>30</v>
      </c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991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P1" workbookViewId="0">
      <selection activeCell="W3" sqref="W3:W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40" t="s">
        <v>825</v>
      </c>
      <c r="AO1" s="140"/>
      <c r="AP1" s="140"/>
      <c r="AQ1" s="140"/>
      <c r="AR1" s="140"/>
      <c r="AS1" s="140"/>
      <c r="AT1" s="140"/>
    </row>
    <row r="2" spans="1:47" s="17" customFormat="1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7" t="s">
        <v>3</v>
      </c>
      <c r="AO14" s="137"/>
      <c r="AP14" s="137"/>
      <c r="AQ14" s="137"/>
      <c r="AR14" s="137"/>
      <c r="AS14" s="137"/>
      <c r="AT14" s="137"/>
      <c r="AU14" s="137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N27" sqref="N27"/>
    </sheetView>
  </sheetViews>
  <sheetFormatPr defaultColWidth="9" defaultRowHeight="14.25"/>
  <cols>
    <col min="8" max="8" width="9" style="11"/>
  </cols>
  <sheetData>
    <row r="1" spans="1:10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1" zoomScaleNormal="71" workbookViewId="0">
      <selection activeCell="C5" sqref="C5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2106</v>
      </c>
      <c r="D3" s="7">
        <f ca="1">IFERROR(VLOOKUP($A3,OFFSET(图纸表!$B$1,MATCH($A3,图纸表!$B:$B,0)-1,0,1,21),4,1),"")</f>
        <v>2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1072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2118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1054</v>
      </c>
      <c r="N4">
        <f t="shared" ref="N4:N41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2112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1006</v>
      </c>
      <c r="N5">
        <f t="shared" ca="1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2298</v>
      </c>
      <c r="N8">
        <f t="shared" ca="1" si="0"/>
        <v>23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3830</v>
      </c>
      <c r="N15">
        <f t="shared" ca="1" si="0"/>
        <v>39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7010</v>
      </c>
      <c r="N20">
        <f t="shared" ca="1" si="0"/>
        <v>71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420</v>
      </c>
      <c r="N43">
        <f t="shared" ca="1" si="1"/>
        <v>5</v>
      </c>
    </row>
    <row r="44" spans="1:14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v>0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400</v>
      </c>
      <c r="N44">
        <f t="shared" ref="N44" ca="1" si="2">FLOOR(M44/100,1)+1</f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273" workbookViewId="0">
      <selection activeCell="G310" sqref="G310"/>
    </sheetView>
  </sheetViews>
  <sheetFormatPr defaultColWidth="9" defaultRowHeight="14.25"/>
  <cols>
    <col min="2" max="2" width="12.875" customWidth="1"/>
  </cols>
  <sheetData>
    <row r="1" spans="1:5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2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5</v>
      </c>
      <c r="D98">
        <f>IFERROR(VLOOKUP($A98,图纸材料表!$A:$E,COLUMN(图纸材料表!D96),1),"")</f>
        <v>0</v>
      </c>
      <c r="E98">
        <f>IFERROR(VLOOKUP($A98,图纸材料表!$A:$E,COLUMN(图纸材料表!E96),1),"")</f>
        <v>46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5</v>
      </c>
      <c r="D99">
        <f>IFERROR(VLOOKUP($A99,图纸材料表!$A:$E,COLUMN(图纸材料表!D97),1),"")</f>
        <v>2</v>
      </c>
      <c r="E99">
        <f>IFERROR(VLOOKUP($A99,图纸材料表!$A:$E,COLUMN(图纸材料表!E97),1),"")</f>
        <v>34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17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46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38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2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45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93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85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44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102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89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108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11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126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70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126</v>
      </c>
      <c r="D107">
        <f>IFERROR(VLOOKUP($A107,图纸材料表!$A:$E,COLUMN(图纸材料表!D105),1),"")</f>
        <v>2</v>
      </c>
      <c r="E107">
        <f>IFERROR(VLOOKUP($A107,图纸材料表!$A:$E,COLUMN(图纸材料表!E105),1),"")</f>
        <v>30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135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5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5</v>
      </c>
      <c r="D109">
        <f>IFERROR(VLOOKUP($A109,图纸材料表!$A:$E,COLUMN(图纸材料表!D107),1),"")</f>
        <v>2</v>
      </c>
      <c r="E109">
        <f>IFERROR(VLOOKUP($A109,图纸材料表!$A:$E,COLUMN(图纸材料表!E107),1),"")</f>
        <v>25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5</v>
      </c>
      <c r="D110">
        <f>IFERROR(VLOOKUP($A110,图纸材料表!$A:$E,COLUMN(图纸材料表!D108),1),"")</f>
        <v>5</v>
      </c>
      <c r="E110">
        <f>IFERROR(VLOOKUP($A110,图纸材料表!$A:$E,COLUMN(图纸材料表!E108),1),"")</f>
        <v>16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44</v>
      </c>
      <c r="D111">
        <f>IFERROR(VLOOKUP($A111,图纸材料表!$A:$E,COLUMN(图纸材料表!D109),1),"")</f>
        <v>5</v>
      </c>
      <c r="E111">
        <f>IFERROR(VLOOKUP($A111,图纸材料表!$A:$E,COLUMN(图纸材料表!E109),1),"")</f>
        <v>22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85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12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89</v>
      </c>
      <c r="D113">
        <f>IFERROR(VLOOKUP($A113,图纸材料表!$A:$E,COLUMN(图纸材料表!D111),1),"")</f>
        <v>0</v>
      </c>
      <c r="E113">
        <f>IFERROR(VLOOKUP($A113,图纸材料表!$A:$E,COLUMN(图纸材料表!E111),1),"")</f>
        <v>4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98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193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109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60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126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37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126</v>
      </c>
      <c r="D117">
        <f>IFERROR(VLOOKUP($A117,图纸材料表!$A:$E,COLUMN(图纸材料表!D115),1),"")</f>
        <v>5</v>
      </c>
      <c r="E117">
        <f>IFERROR(VLOOKUP($A117,图纸材料表!$A:$E,COLUMN(图纸材料表!E115),1),"")</f>
        <v>10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135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160</v>
      </c>
      <c r="D119">
        <f>IFERROR(VLOOKUP($A119,图纸材料表!$A:$E,COLUMN(图纸材料表!D117),1),"")</f>
        <v>4</v>
      </c>
      <c r="E119">
        <f>IFERROR(VLOOKUP($A119,图纸材料表!$A:$E,COLUMN(图纸材料表!E117),1),"")</f>
        <v>72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160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43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164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2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6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5</v>
      </c>
      <c r="D123">
        <f>IFERROR(VLOOKUP($A123,图纸材料表!$A:$E,COLUMN(图纸材料表!D121),1),"")</f>
        <v>2</v>
      </c>
      <c r="E123">
        <f>IFERROR(VLOOKUP($A123,图纸材料表!$A:$E,COLUMN(图纸材料表!E121),1),"")</f>
        <v>32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11</v>
      </c>
      <c r="C124">
        <f>IFERROR(VLOOKUP($A124,图纸材料表!$A:$E,COLUMN(图纸材料表!C122),1),"")</f>
        <v>65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6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126</v>
      </c>
      <c r="D125">
        <f>IFERROR(VLOOKUP($A125,图纸材料表!$A:$E,COLUMN(图纸材料表!D123),1),"")</f>
        <v>2</v>
      </c>
      <c r="E125">
        <f>IFERROR(VLOOKUP($A125,图纸材料表!$A:$E,COLUMN(图纸材料表!E123),1),"")</f>
        <v>5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126</v>
      </c>
      <c r="D126">
        <f>IFERROR(VLOOKUP($A126,图纸材料表!$A:$E,COLUMN(图纸材料表!D124),1),"")</f>
        <v>5</v>
      </c>
      <c r="E126">
        <f>IFERROR(VLOOKUP($A126,图纸材料表!$A:$E,COLUMN(图纸材料表!E124),1),"")</f>
        <v>12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155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279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156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9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159</v>
      </c>
      <c r="D129">
        <f>IFERROR(VLOOKUP($A129,图纸材料表!$A:$E,COLUMN(图纸材料表!D127),1),"")</f>
        <v>7</v>
      </c>
      <c r="E129">
        <f>IFERROR(VLOOKUP($A129,图纸材料表!$A:$E,COLUMN(图纸材料表!E127),1),"")</f>
        <v>30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159</v>
      </c>
      <c r="D130">
        <f>IFERROR(VLOOKUP($A130,图纸材料表!$A:$E,COLUMN(图纸材料表!D128),1),"")</f>
        <v>9</v>
      </c>
      <c r="E130">
        <f>IFERROR(VLOOKUP($A130,图纸材料表!$A:$E,COLUMN(图纸材料表!E128),1),"")</f>
        <v>37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160</v>
      </c>
      <c r="D131">
        <f>IFERROR(VLOOKUP($A131,图纸材料表!$A:$E,COLUMN(图纸材料表!D129),1),"")</f>
        <v>7</v>
      </c>
      <c r="E131">
        <f>IFERROR(VLOOKUP($A131,图纸材料表!$A:$E,COLUMN(图纸材料表!E129),1),"")</f>
        <v>128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8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35</v>
      </c>
      <c r="D133">
        <f>IFERROR(VLOOKUP($A133,图纸材料表!$A:$E,COLUMN(图纸材料表!D131),1),"")</f>
        <v>1</v>
      </c>
      <c r="E133">
        <f>IFERROR(VLOOKUP($A133,图纸材料表!$A:$E,COLUMN(图纸材料表!E131),1),"")</f>
        <v>11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12</v>
      </c>
      <c r="C134">
        <f>IFERROR(VLOOKUP($A134,图纸材料表!$A:$E,COLUMN(图纸材料表!C132),1),"")</f>
        <v>35</v>
      </c>
      <c r="D134">
        <f>IFERROR(VLOOKUP($A134,图纸材料表!$A:$E,COLUMN(图纸材料表!D132),1),"")</f>
        <v>2</v>
      </c>
      <c r="E134">
        <f>IFERROR(VLOOKUP($A134,图纸材料表!$A:$E,COLUMN(图纸材料表!E132),1),"")</f>
        <v>22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3</v>
      </c>
      <c r="E135">
        <f>IFERROR(VLOOKUP($A135,图纸材料表!$A:$E,COLUMN(图纸材料表!E133),1),"")</f>
        <v>22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4</v>
      </c>
      <c r="E136">
        <f>IFERROR(VLOOKUP($A136,图纸材料表!$A:$E,COLUMN(图纸材料表!E134),1),"")</f>
        <v>22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5</v>
      </c>
      <c r="E137">
        <f>IFERROR(VLOOKUP($A137,图纸材料表!$A:$E,COLUMN(图纸材料表!E135),1),"")</f>
        <v>75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6</v>
      </c>
      <c r="E138">
        <f>IFERROR(VLOOKUP($A138,图纸材料表!$A:$E,COLUMN(图纸材料表!E136),1),"")</f>
        <v>22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7</v>
      </c>
      <c r="E139">
        <f>IFERROR(VLOOKUP($A139,图纸材料表!$A:$E,COLUMN(图纸材料表!E137),1),"")</f>
        <v>17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14</v>
      </c>
      <c r="E140">
        <f>IFERROR(VLOOKUP($A140,图纸材料表!$A:$E,COLUMN(图纸材料表!E138),1),"")</f>
        <v>18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15</v>
      </c>
      <c r="E141">
        <f>IFERROR(VLOOKUP($A141,图纸材料表!$A:$E,COLUMN(图纸材料表!E139),1),"")</f>
        <v>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89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7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5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53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1</v>
      </c>
      <c r="E144">
        <f>IFERROR(VLOOKUP($A144,图纸材料表!$A:$E,COLUMN(图纸材料表!E142),1),"")</f>
        <v>12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2</v>
      </c>
      <c r="E145">
        <f>IFERROR(VLOOKUP($A145,图纸材料表!$A:$E,COLUMN(图纸材料表!E143),1),"")</f>
        <v>34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17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46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65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72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1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85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98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117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126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13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2</v>
      </c>
      <c r="E152">
        <f>IFERROR(VLOOKUP($A152,图纸材料表!$A:$E,COLUMN(图纸材料表!E150),1),"")</f>
        <v>33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134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108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2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160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30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42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1</v>
      </c>
      <c r="E157">
        <f>IFERROR(VLOOKUP($A157,图纸材料表!$A:$E,COLUMN(图纸材料表!E155),1),"")</f>
        <v>69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2</v>
      </c>
      <c r="E158">
        <f>IFERROR(VLOOKUP($A158,图纸材料表!$A:$E,COLUMN(图纸材料表!E156),1),"")</f>
        <v>72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3</v>
      </c>
      <c r="E159">
        <f>IFERROR(VLOOKUP($A159,图纸材料表!$A:$E,COLUMN(图纸材料表!E157),1),"")</f>
        <v>20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4</v>
      </c>
      <c r="E160">
        <f>IFERROR(VLOOKUP($A160,图纸材料表!$A:$E,COLUMN(图纸材料表!E158),1),"")</f>
        <v>20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5</v>
      </c>
      <c r="E161">
        <f>IFERROR(VLOOKUP($A161,图纸材料表!$A:$E,COLUMN(图纸材料表!E159),1),"")</f>
        <v>24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6</v>
      </c>
      <c r="E162">
        <f>IFERROR(VLOOKUP($A162,图纸材料表!$A:$E,COLUMN(图纸材料表!E160),1),"")</f>
        <v>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53</v>
      </c>
      <c r="D163">
        <f>IFERROR(VLOOKUP($A163,图纸材料表!$A:$E,COLUMN(图纸材料表!D161),1),"")</f>
        <v>0</v>
      </c>
      <c r="E163">
        <f>IFERROR(VLOOKUP($A163,图纸材料表!$A:$E,COLUMN(图纸材料表!E161),1),"")</f>
        <v>2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65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3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72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85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12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155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10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156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7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251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60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7</v>
      </c>
      <c r="E170">
        <f>IFERROR(VLOOKUP($A170,图纸材料表!$A:$E,COLUMN(图纸材料表!E168),1),"")</f>
        <v>61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15</v>
      </c>
      <c r="C171">
        <f>IFERROR(VLOOKUP($A171,图纸材料表!$A:$E,COLUMN(图纸材料表!C169),1),"")</f>
        <v>12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80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24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120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2</v>
      </c>
      <c r="E173">
        <f>IFERROR(VLOOKUP($A173,图纸材料表!$A:$E,COLUMN(图纸材料表!E171),1),"")</f>
        <v>197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44</v>
      </c>
      <c r="D174">
        <f>IFERROR(VLOOKUP($A174,图纸材料表!$A:$E,COLUMN(图纸材料表!D172),1),"")</f>
        <v>1</v>
      </c>
      <c r="E174">
        <f>IFERROR(VLOOKUP($A174,图纸材料表!$A:$E,COLUMN(图纸材料表!E172),1),"")</f>
        <v>64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85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56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126</v>
      </c>
      <c r="D176">
        <f>IFERROR(VLOOKUP($A176,图纸材料表!$A:$E,COLUMN(图纸材料表!D174),1),"")</f>
        <v>2</v>
      </c>
      <c r="E176">
        <f>IFERROR(VLOOKUP($A176,图纸材料表!$A:$E,COLUMN(图纸材料表!E174),1),"")</f>
        <v>52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1</v>
      </c>
      <c r="E177">
        <f>IFERROR(VLOOKUP($A177,图纸材料表!$A:$E,COLUMN(图纸材料表!E175),1),"")</f>
        <v>142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5</v>
      </c>
      <c r="D178">
        <f>IFERROR(VLOOKUP($A178,图纸材料表!$A:$E,COLUMN(图纸材料表!D176),1),"")</f>
        <v>5</v>
      </c>
      <c r="E178">
        <f>IFERROR(VLOOKUP($A178,图纸材料表!$A:$E,COLUMN(图纸材料表!E176),1),"")</f>
        <v>59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25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1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44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28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50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8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53</v>
      </c>
      <c r="D182">
        <f>IFERROR(VLOOKUP($A182,图纸材料表!$A:$E,COLUMN(图纸材料表!D180),1),"")</f>
        <v>0</v>
      </c>
      <c r="E182">
        <f>IFERROR(VLOOKUP($A182,图纸材料表!$A:$E,COLUMN(图纸材料表!E180),1),"")</f>
        <v>18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76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85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23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89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5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98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339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3</v>
      </c>
      <c r="E187">
        <f>IFERROR(VLOOKUP($A187,图纸材料表!$A:$E,COLUMN(图纸材料表!E185),1),"")</f>
        <v>6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109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109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160</v>
      </c>
      <c r="D189">
        <f>IFERROR(VLOOKUP($A189,图纸材料表!$A:$E,COLUMN(图纸材料表!D187),1),"")</f>
        <v>1</v>
      </c>
      <c r="E189">
        <f>IFERROR(VLOOKUP($A189,图纸材料表!$A:$E,COLUMN(图纸材料表!E187),1),"")</f>
        <v>16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2</v>
      </c>
      <c r="E190">
        <f>IFERROR(VLOOKUP($A190,图纸材料表!$A:$E,COLUMN(图纸材料表!E188),1),"")</f>
        <v>17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24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4</v>
      </c>
      <c r="E192">
        <f>IFERROR(VLOOKUP($A192,图纸材料表!$A:$E,COLUMN(图纸材料表!E190),1),"")</f>
        <v>16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5</v>
      </c>
      <c r="E193">
        <f>IFERROR(VLOOKUP($A193,图纸材料表!$A:$E,COLUMN(图纸材料表!E191),1),"")</f>
        <v>12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6</v>
      </c>
      <c r="E194">
        <f>IFERROR(VLOOKUP($A194,图纸材料表!$A:$E,COLUMN(图纸材料表!E192),1),"")</f>
        <v>13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9</v>
      </c>
      <c r="E195">
        <f>IFERROR(VLOOKUP($A195,图纸材料表!$A:$E,COLUMN(图纸材料表!E193),1),"")</f>
        <v>13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12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164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102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171</v>
      </c>
      <c r="D198">
        <f>IFERROR(VLOOKUP($A198,图纸材料表!$A:$E,COLUMN(图纸材料表!D196),1),"")</f>
        <v>14</v>
      </c>
      <c r="E198">
        <f>IFERROR(VLOOKUP($A198,图纸材料表!$A:$E,COLUMN(图纸材料表!E196),1),"")</f>
        <v>9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17</v>
      </c>
      <c r="C199">
        <f>IFERROR(VLOOKUP($A199,图纸材料表!$A:$E,COLUMN(图纸材料表!C197),1),"")</f>
        <v>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40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5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88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2</v>
      </c>
      <c r="E201">
        <f>IFERROR(VLOOKUP($A201,图纸材料表!$A:$E,COLUMN(图纸材料表!E199),1),"")</f>
        <v>33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17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53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102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126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18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18</v>
      </c>
      <c r="C205">
        <f>IFERROR(VLOOKUP($A205,图纸材料表!$A:$E,COLUMN(图纸材料表!C203),1),"")</f>
        <v>4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14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63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17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84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14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85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102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16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126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60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19</v>
      </c>
      <c r="C212">
        <f>IFERROR(VLOOKUP($A212,图纸材料表!$A:$E,COLUMN(图纸材料表!C210),1),"")</f>
        <v>17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31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18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38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1</v>
      </c>
      <c r="E214">
        <f>IFERROR(VLOOKUP($A214,图纸材料表!$A:$E,COLUMN(图纸材料表!E212),1),"")</f>
        <v>100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20</v>
      </c>
      <c r="C215">
        <f>IFERROR(VLOOKUP($A215,图纸材料表!$A:$E,COLUMN(图纸材料表!C213),1),"")</f>
        <v>44</v>
      </c>
      <c r="D215">
        <f>IFERROR(VLOOKUP($A215,图纸材料表!$A:$E,COLUMN(图纸材料表!D213),1),"")</f>
        <v>5</v>
      </c>
      <c r="E215">
        <f>IFERROR(VLOOKUP($A215,图纸材料表!$A:$E,COLUMN(图纸材料表!E213),1),"")</f>
        <v>9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89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1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98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1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139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21</v>
      </c>
      <c r="C219">
        <f>IFERROR(VLOOKUP($A219,图纸材料表!$A:$E,COLUMN(图纸材料表!C217),1),"")</f>
        <v>18</v>
      </c>
      <c r="D219">
        <f>IFERROR(VLOOKUP($A219,图纸材料表!$A:$E,COLUMN(图纸材料表!D217),1),"")</f>
        <v>1</v>
      </c>
      <c r="E219">
        <f>IFERROR(VLOOKUP($A219,图纸材料表!$A:$E,COLUMN(图纸材料表!E217),1),"")</f>
        <v>3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85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22</v>
      </c>
      <c r="C221">
        <f>IFERROR(VLOOKUP($A221,图纸材料表!$A:$E,COLUMN(图纸材料表!C219),1),"")</f>
        <v>2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20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3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41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4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44</v>
      </c>
      <c r="D224">
        <f>IFERROR(VLOOKUP($A224,图纸材料表!$A:$E,COLUMN(图纸材料表!D222),1),"")</f>
        <v>5</v>
      </c>
      <c r="E224">
        <f>IFERROR(VLOOKUP($A224,图纸材料表!$A:$E,COLUMN(图纸材料表!E222),1),"")</f>
        <v>4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89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1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171</v>
      </c>
      <c r="D226">
        <f>IFERROR(VLOOKUP($A226,图纸材料表!$A:$E,COLUMN(图纸材料表!D224),1),"")</f>
        <v>14</v>
      </c>
      <c r="E226">
        <f>IFERROR(VLOOKUP($A226,图纸材料表!$A:$E,COLUMN(图纸材料表!E224),1),"")</f>
        <v>16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23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9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57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16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138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24</v>
      </c>
      <c r="C230">
        <f>IFERROR(VLOOKUP($A230,图纸材料表!$A:$E,COLUMN(图纸材料表!C228),1),"")</f>
        <v>251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3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1</v>
      </c>
      <c r="E231">
        <f>IFERROR(VLOOKUP($A231,图纸材料表!$A:$E,COLUMN(图纸材料表!E229),1),"")</f>
        <v>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3</v>
      </c>
      <c r="E232">
        <f>IFERROR(VLOOKUP($A232,图纸材料表!$A:$E,COLUMN(图纸材料表!E230),1),"")</f>
        <v>4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4</v>
      </c>
      <c r="E233">
        <f>IFERROR(VLOOKUP($A233,图纸材料表!$A:$E,COLUMN(图纸材料表!E231),1),"")</f>
        <v>3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5</v>
      </c>
      <c r="E234">
        <f>IFERROR(VLOOKUP($A234,图纸材料表!$A:$E,COLUMN(图纸材料表!E232),1),"")</f>
        <v>3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10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12</v>
      </c>
      <c r="E236">
        <f>IFERROR(VLOOKUP($A236,图纸材料表!$A:$E,COLUMN(图纸材料表!E234),1),"")</f>
        <v>3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14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15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25</v>
      </c>
      <c r="C239">
        <f>IFERROR(VLOOKUP($A239,图纸材料表!$A:$E,COLUMN(图纸材料表!C237),1),"")</f>
        <v>85</v>
      </c>
      <c r="D239">
        <f>IFERROR(VLOOKUP($A239,图纸材料表!$A:$E,COLUMN(图纸材料表!D237),1),"")</f>
        <v>0</v>
      </c>
      <c r="E239">
        <f>IFERROR(VLOOKUP($A239,图纸材料表!$A:$E,COLUMN(图纸材料表!E237),1),"")</f>
        <v>9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89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26</v>
      </c>
      <c r="C241">
        <f>IFERROR(VLOOKUP($A241,图纸材料表!$A:$E,COLUMN(图纸材料表!C239),1),"")</f>
        <v>2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24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3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1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89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4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155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12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156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171</v>
      </c>
      <c r="D246">
        <f>IFERROR(VLOOKUP($A246,图纸材料表!$A:$E,COLUMN(图纸材料表!D244),1),"")</f>
        <v>14</v>
      </c>
      <c r="E246">
        <f>IFERROR(VLOOKUP($A246,图纸材料表!$A:$E,COLUMN(图纸材料表!E244),1),"")</f>
        <v>8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15</v>
      </c>
      <c r="E247">
        <f>IFERROR(VLOOKUP($A247,图纸材料表!$A:$E,COLUMN(图纸材料表!E245),1),"")</f>
        <v>12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251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1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27</v>
      </c>
      <c r="C249">
        <f>IFERROR(VLOOKUP($A249,图纸材料表!$A:$E,COLUMN(图纸材料表!C247),1),"")</f>
        <v>89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95</v>
      </c>
      <c r="D250">
        <f>IFERROR(VLOOKUP($A250,图纸材料表!$A:$E,COLUMN(图纸材料表!D248),1),"")</f>
        <v>1</v>
      </c>
      <c r="E250">
        <f>IFERROR(VLOOKUP($A250,图纸材料表!$A:$E,COLUMN(图纸材料表!E248),1),"")</f>
        <v>2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2</v>
      </c>
      <c r="E251">
        <f>IFERROR(VLOOKUP($A251,图纸材料表!$A:$E,COLUMN(图纸材料表!E249),1),"")</f>
        <v>2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4</v>
      </c>
      <c r="E252">
        <f>IFERROR(VLOOKUP($A252,图纸材料表!$A:$E,COLUMN(图纸材料表!E250),1),"")</f>
        <v>1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5</v>
      </c>
      <c r="E253">
        <f>IFERROR(VLOOKUP($A253,图纸材料表!$A:$E,COLUMN(图纸材料表!E251),1),"")</f>
        <v>2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6</v>
      </c>
      <c r="E254">
        <f>IFERROR(VLOOKUP($A254,图纸材料表!$A:$E,COLUMN(图纸材料表!E252),1),"")</f>
        <v>3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7</v>
      </c>
      <c r="E255">
        <f>IFERROR(VLOOKUP($A255,图纸材料表!$A:$E,COLUMN(图纸材料表!E253),1),"")</f>
        <v>2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8</v>
      </c>
      <c r="E256">
        <f>IFERROR(VLOOKUP($A256,图纸材料表!$A:$E,COLUMN(图纸材料表!E254),1),"")</f>
        <v>2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9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11</v>
      </c>
      <c r="E258">
        <f>IFERROR(VLOOKUP($A258,图纸材料表!$A:$E,COLUMN(图纸材料表!E256),1),"")</f>
        <v>2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28</v>
      </c>
      <c r="C259">
        <f>IFERROR(VLOOKUP($A259,图纸材料表!$A:$E,COLUMN(图纸材料表!C257),1),"")</f>
        <v>17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4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18</v>
      </c>
      <c r="D260">
        <f>IFERROR(VLOOKUP($A260,图纸材料表!$A:$E,COLUMN(图纸材料表!D258),1),"")</f>
        <v>1</v>
      </c>
      <c r="E260">
        <f>IFERROR(VLOOKUP($A260,图纸材料表!$A:$E,COLUMN(图纸材料表!E258),1),"")</f>
        <v>18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901</v>
      </c>
      <c r="C261">
        <f>IFERROR(VLOOKUP($A261,图纸材料表!$A:$E,COLUMN(图纸材料表!C259),1),"")</f>
        <v>5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30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98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902</v>
      </c>
      <c r="C263">
        <f>IFERROR(VLOOKUP($A263,图纸材料表!$A:$E,COLUMN(图纸材料表!C261),1),"")</f>
        <v>53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126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903</v>
      </c>
      <c r="C265">
        <f>IFERROR(VLOOKUP($A265,图纸材料表!$A:$E,COLUMN(图纸材料表!C263),1),"")</f>
        <v>35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4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11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13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14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904</v>
      </c>
      <c r="C270">
        <f>IFERROR(VLOOKUP($A270,图纸材料表!$A:$E,COLUMN(图纸材料表!C268),1),"")</f>
        <v>2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10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3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905</v>
      </c>
      <c r="C272">
        <f>IFERROR(VLOOKUP($A272,图纸材料表!$A:$E,COLUMN(图纸材料表!C270),1),"")</f>
        <v>4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24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906</v>
      </c>
      <c r="C274">
        <f>IFERROR(VLOOKUP($A274,图纸材料表!$A:$E,COLUMN(图纸材料表!C272),1),"")</f>
        <v>41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155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907</v>
      </c>
      <c r="C276">
        <f>IFERROR(VLOOKUP($A276,图纸材料表!$A:$E,COLUMN(图纸材料表!C274),1),"")</f>
        <v>17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18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908</v>
      </c>
      <c r="C278">
        <f>IFERROR(VLOOKUP($A278,图纸材料表!$A:$E,COLUMN(图纸材料表!C276),1),"")</f>
        <v>5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53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85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909</v>
      </c>
      <c r="C281">
        <f>IFERROR(VLOOKUP($A281,图纸材料表!$A:$E,COLUMN(图纸材料表!C279),1),"")</f>
        <v>95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4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11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14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910</v>
      </c>
      <c r="C285">
        <f>IFERROR(VLOOKUP($A285,图纸材料表!$A:$E,COLUMN(图纸材料表!C283),1),"")</f>
        <v>251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911</v>
      </c>
      <c r="C289">
        <f>IFERROR(VLOOKUP($A289,图纸材料表!$A:$E,COLUMN(图纸材料表!C287),1),"")</f>
        <v>35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912</v>
      </c>
      <c r="C293">
        <f>IFERROR(VLOOKUP($A293,图纸材料表!$A:$E,COLUMN(图纸材料表!C291),1),"")</f>
        <v>50</v>
      </c>
      <c r="D293">
        <f>IFERROR(VLOOKUP($A293,图纸材料表!$A:$E,COLUMN(图纸材料表!D291),1),"")</f>
        <v>5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65</v>
      </c>
      <c r="D294">
        <f>IFERROR(VLOOKUP($A294,图纸材料表!$A:$E,COLUMN(图纸材料表!D292),1),"")</f>
        <v>0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85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913</v>
      </c>
      <c r="C297">
        <f>IFERROR(VLOOKUP($A297,图纸材料表!$A:$E,COLUMN(图纸材料表!C295),1),"")</f>
        <v>22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57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123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133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914</v>
      </c>
      <c r="C301">
        <f>IFERROR(VLOOKUP($A301,图纸材料表!$A:$E,COLUMN(图纸材料表!C299),1),"")</f>
        <v>5</v>
      </c>
      <c r="D301">
        <f>IFERROR(VLOOKUP($A301,图纸材料表!$A:$E,COLUMN(图纸材料表!D299),1),"")</f>
        <v>2</v>
      </c>
      <c r="E301">
        <f>IFERROR(VLOOKUP($A301,图纸材料表!$A:$E,COLUMN(图纸材料表!E299),1),"")</f>
        <v>15</v>
      </c>
    </row>
    <row r="302" spans="1:5">
      <c r="A302">
        <f>IF(ROW()-2&lt;=COUNT(图纸材料表!B:B),ROW()-2,"")</f>
        <v>300</v>
      </c>
      <c r="B302" t="str">
        <f>IFERROR(VLOOKUP($A302,图纸材料表!$A:$E,COLUMN(图纸材料表!#REF!),1),"")</f>
        <v/>
      </c>
      <c r="C302" t="str">
        <f>IFERROR(VLOOKUP($A302,图纸材料表!$A:$E,COLUMN(图纸材料表!#REF!),1),"")</f>
        <v/>
      </c>
      <c r="D302" t="str">
        <f>IFERROR(VLOOKUP($A302,图纸材料表!$A:$E,COLUMN(图纸材料表!#REF!),1),"")</f>
        <v/>
      </c>
      <c r="E302" t="str">
        <f>IFERROR(VLOOKUP($A302,图纸材料表!$A:$E,COLUMN(图纸材料表!#REF!),1),"")</f>
        <v/>
      </c>
    </row>
    <row r="303" spans="1:5">
      <c r="A303">
        <f>IF(ROW()-2&lt;=COUNT(图纸材料表!B:B),ROW()-2,"")</f>
        <v>301</v>
      </c>
      <c r="B303">
        <f>IFERROR(VLOOKUP($A303,图纸材料表!$A:$E,COLUMN(图纸材料表!B300),1),"")</f>
        <v>914</v>
      </c>
      <c r="C303">
        <f>IFERROR(VLOOKUP($A303,图纸材料表!$A:$E,COLUMN(图纸材料表!C300),1),"")</f>
        <v>45</v>
      </c>
      <c r="D303">
        <f>IFERROR(VLOOKUP($A303,图纸材料表!$A:$E,COLUMN(图纸材料表!D300),1),"")</f>
        <v>0</v>
      </c>
      <c r="E303">
        <f>IFERROR(VLOOKUP($A303,图纸材料表!$A:$E,COLUMN(图纸材料表!E300),1),"")</f>
        <v>70</v>
      </c>
    </row>
    <row r="304" spans="1:5">
      <c r="A304" t="str">
        <f>IF(ROW()-2&lt;=COUNT(图纸材料表!B:B),ROW()-2,"")</f>
        <v/>
      </c>
      <c r="B304" t="str">
        <f>IFERROR(VLOOKUP($A304,图纸材料表!$A:$E,COLUMN(图纸材料表!B301),1),"")</f>
        <v/>
      </c>
      <c r="C304" t="str">
        <f>IFERROR(VLOOKUP($A304,图纸材料表!$A:$E,COLUMN(图纸材料表!C301),1),"")</f>
        <v/>
      </c>
      <c r="D304" t="str">
        <f>IFERROR(VLOOKUP($A304,图纸材料表!$A:$E,COLUMN(图纸材料表!D301),1),"")</f>
        <v/>
      </c>
      <c r="E304" t="str">
        <f>IFERROR(VLOOKUP($A304,图纸材料表!$A:$E,COLUMN(图纸材料表!E301),1),"")</f>
        <v/>
      </c>
    </row>
    <row r="305" spans="1:5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>
      <c r="A306" t="str">
        <f>IF(ROW()-2&lt;=COUNT(图纸材料表!B:B),ROW()-2,"")</f>
        <v/>
      </c>
      <c r="B306" t="str">
        <f>IFERROR(VLOOKUP($A306,图纸材料表!$A:$E,COLUMN(图纸材料表!#REF!),1),"")</f>
        <v/>
      </c>
      <c r="C306" t="str">
        <f>IFERROR(VLOOKUP($A306,图纸材料表!$A:$E,COLUMN(图纸材料表!#REF!),1),"")</f>
        <v/>
      </c>
      <c r="D306" t="str">
        <f>IFERROR(VLOOKUP($A306,图纸材料表!$A:$E,COLUMN(图纸材料表!#REF!),1),"")</f>
        <v/>
      </c>
      <c r="E306" t="str">
        <f>IFERROR(VLOOKUP($A306,图纸材料表!$A:$E,COLUMN(图纸材料表!#REF!),1),"")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IFERROR(VLOOKUP($A307,图纸材料表!$A:$E,COLUMN(图纸材料表!B303),1),"")</f>
        <v/>
      </c>
      <c r="C307" t="str">
        <f>IFERROR(VLOOKUP($A307,图纸材料表!$A:$E,COLUMN(图纸材料表!C303),1),"")</f>
        <v/>
      </c>
      <c r="D307" t="str">
        <f>IFERROR(VLOOKUP($A307,图纸材料表!$A:$E,COLUMN(图纸材料表!D303),1),"")</f>
        <v/>
      </c>
      <c r="E307" t="str">
        <f>IFERROR(VLOOKUP($A307,图纸材料表!$A:$E,COLUMN(图纸材料表!E303),1),"")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IFERROR(VLOOKUP($A308,图纸材料表!$A:$E,COLUMN(图纸材料表!B304),1),"")</f>
        <v/>
      </c>
      <c r="C308" t="str">
        <f>IFERROR(VLOOKUP($A308,图纸材料表!$A:$E,COLUMN(图纸材料表!C304),1),"")</f>
        <v/>
      </c>
      <c r="D308" t="str">
        <f>IFERROR(VLOOKUP($A308,图纸材料表!$A:$E,COLUMN(图纸材料表!D304),1),"")</f>
        <v/>
      </c>
      <c r="E308" t="str">
        <f>IFERROR(VLOOKUP($A308,图纸材料表!$A:$E,COLUMN(图纸材料表!E304),1),"")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IFERROR(VLOOKUP($A309,图纸材料表!$A:$E,COLUMN(图纸材料表!B305),1),"")</f>
        <v/>
      </c>
      <c r="C309" t="str">
        <f>IFERROR(VLOOKUP($A309,图纸材料表!$A:$E,COLUMN(图纸材料表!C305),1),"")</f>
        <v/>
      </c>
      <c r="D309" t="str">
        <f>IFERROR(VLOOKUP($A309,图纸材料表!$A:$E,COLUMN(图纸材料表!D305),1),"")</f>
        <v/>
      </c>
      <c r="E309" t="str">
        <f>IFERROR(VLOOKUP($A309,图纸材料表!$A:$E,COLUMN(图纸材料表!E305),1),"")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IFERROR(VLOOKUP($A310,图纸材料表!$A:$E,COLUMN(图纸材料表!B306),1),"")</f>
        <v/>
      </c>
      <c r="C310" t="str">
        <f>IFERROR(VLOOKUP($A310,图纸材料表!$A:$E,COLUMN(图纸材料表!C306),1),"")</f>
        <v/>
      </c>
      <c r="D310" t="str">
        <f>IFERROR(VLOOKUP($A310,图纸材料表!$A:$E,COLUMN(图纸材料表!D306),1),"")</f>
        <v/>
      </c>
      <c r="E310" t="str">
        <f>IFERROR(VLOOKUP($A310,图纸材料表!$A:$E,COLUMN(图纸材料表!E306),1),"")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IFERROR(VLOOKUP($A311,图纸材料表!$A:$E,COLUMN(图纸材料表!B307),1),"")</f>
        <v/>
      </c>
      <c r="C311" t="str">
        <f>IFERROR(VLOOKUP($A311,图纸材料表!$A:$E,COLUMN(图纸材料表!C307),1),"")</f>
        <v/>
      </c>
      <c r="D311" t="str">
        <f>IFERROR(VLOOKUP($A311,图纸材料表!$A:$E,COLUMN(图纸材料表!D307),1),"")</f>
        <v/>
      </c>
      <c r="E311" t="str">
        <f>IFERROR(VLOOKUP($A311,图纸材料表!$A:$E,COLUMN(图纸材料表!E307),1),"")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38" t="s">
        <v>0</v>
      </c>
      <c r="B1" s="138"/>
      <c r="C1" s="138"/>
      <c r="D1" s="138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38" t="s">
        <v>2</v>
      </c>
      <c r="B5" s="138"/>
      <c r="C5" s="138"/>
      <c r="D5" s="138"/>
      <c r="E5" s="138"/>
      <c r="G5" s="139" t="s">
        <v>639</v>
      </c>
      <c r="H5" s="139"/>
      <c r="I5" s="139"/>
      <c r="J5" s="139"/>
      <c r="L5" s="139" t="s">
        <v>640</v>
      </c>
      <c r="M5" s="139"/>
      <c r="N5" s="139"/>
      <c r="O5" s="139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D33" sqref="D33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7010</v>
      </c>
      <c r="F7">
        <f t="shared" ca="1" si="0"/>
        <v>71</v>
      </c>
      <c r="G7">
        <f t="shared" ca="1" si="1"/>
        <v>7010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J33" sqref="J33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>
      <c r="A3">
        <v>1</v>
      </c>
      <c r="B3">
        <f ca="1">drawing!C3</f>
        <v>2106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>
      <c r="B4">
        <f ca="1">drawing!C4</f>
        <v>2118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>
      <c r="B5">
        <f ca="1">drawing!C5</f>
        <v>2112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1109</v>
      </c>
    </row>
    <row r="10" spans="1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1109</v>
      </c>
    </row>
    <row r="11" spans="1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1109</v>
      </c>
    </row>
    <row r="12" spans="1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1109</v>
      </c>
    </row>
    <row r="13" spans="1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67" workbookViewId="0">
      <selection activeCell="E299" sqref="E299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3" activePane="bottomRight" state="frozen"/>
      <selection pane="topRight"/>
      <selection pane="bottomLeft"/>
      <selection pane="bottomRight" activeCell="D11" sqref="D11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40" t="s">
        <v>1</v>
      </c>
      <c r="AA1" s="140"/>
      <c r="AB1" s="140"/>
      <c r="AC1" s="140"/>
      <c r="AD1" s="140"/>
      <c r="AE1" s="140"/>
      <c r="AF1" s="140"/>
    </row>
    <row r="2" spans="1:32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71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>
      <c r="A4">
        <f t="shared" si="0"/>
        <v>2</v>
      </c>
      <c r="B4" s="18">
        <f>_xlfn.NUMBERVALUE(CONCATENATE(1,IF(LEN(E4)=1,"00"&amp;E4,IF(LEN(E4)=2,"0"&amp;E4,E4)),IF(LEN(F4)=1,"0"&amp;F4,F4)))</f>
        <v>101200</v>
      </c>
      <c r="C4" s="18">
        <f>_xlfn.NUMBERVALUE(CONCATENATE(O4,G4,IF(LEN(R4)=1,"0"&amp;R4,R4)))</f>
        <v>1131</v>
      </c>
      <c r="D4" s="18">
        <f>_xlfn.NUMBERVALUE(CONCATENATE(G4,IF(LEN(E4)=1,"00"&amp;E4,IF(LEN(E4)=2,"0"&amp;E4,E4)),IF(LEN(F4)=1,"0"&amp;F4,F4)))</f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>K4*64</f>
        <v>0</v>
      </c>
      <c r="N4" s="135">
        <v>0</v>
      </c>
      <c r="O4" s="71">
        <v>1</v>
      </c>
      <c r="P4" s="11" t="str">
        <f>VLOOKUP(O4,方块表_二级标签,3,1)</f>
        <v>set:items.json image:block_1</v>
      </c>
      <c r="Q4" s="11" t="str">
        <f>VLOOKUP(O4,方块表_二级标签,6,1)</f>
        <v>block_tag_1</v>
      </c>
      <c r="R4" s="30">
        <v>31</v>
      </c>
      <c r="T4" s="127" t="s">
        <v>73</v>
      </c>
      <c r="U4" s="96" t="str">
        <f>I4</f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>
      <c r="A5">
        <f t="shared" si="0"/>
        <v>3</v>
      </c>
      <c r="B5" s="18">
        <f t="shared" si="1"/>
        <v>100400</v>
      </c>
      <c r="C5" s="18">
        <f t="shared" si="2"/>
        <v>1112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3" si="11">VLOOKUP($G5,经济表_方块价格积分,J$2,1)</f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ref="N5:N67" si="12">FLOOR(L5*64,1)+1</f>
        <v>65</v>
      </c>
      <c r="O5" s="71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12</v>
      </c>
      <c r="T5" s="127" t="s">
        <v>73</v>
      </c>
      <c r="U5" s="96" t="str">
        <f t="shared" si="8"/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>
      <c r="A6">
        <f t="shared" si="0"/>
        <v>4</v>
      </c>
      <c r="B6" s="18">
        <f t="shared" si="1"/>
        <v>100200</v>
      </c>
      <c r="C6" s="18">
        <f t="shared" si="2"/>
        <v>1121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71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21</v>
      </c>
      <c r="T6" s="127" t="s">
        <v>73</v>
      </c>
      <c r="U6" s="96" t="str">
        <f t="shared" si="8"/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>
      <c r="A7">
        <f t="shared" si="0"/>
        <v>5</v>
      </c>
      <c r="B7" s="18">
        <f t="shared" si="1"/>
        <v>100300</v>
      </c>
      <c r="C7" s="18">
        <f t="shared" si="2"/>
        <v>1122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71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22</v>
      </c>
      <c r="T7" s="127" t="s">
        <v>73</v>
      </c>
      <c r="U7" s="96" t="str">
        <f t="shared" si="8"/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71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ref="X8:X39" si="13">IF(W8=1,E8,0)</f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17</v>
      </c>
    </row>
    <row r="9" spans="1:3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71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13"/>
        <v>0</v>
      </c>
    </row>
    <row r="10" spans="1:3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71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13"/>
        <v>0</v>
      </c>
    </row>
    <row r="11" spans="1:3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71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13"/>
        <v>0</v>
      </c>
    </row>
    <row r="12" spans="1:3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71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13"/>
        <v>162</v>
      </c>
      <c r="Z12" t="s">
        <v>694</v>
      </c>
    </row>
    <row r="13" spans="1:3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71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13"/>
        <v>0</v>
      </c>
    </row>
    <row r="14" spans="1:3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71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13"/>
        <v>98</v>
      </c>
    </row>
    <row r="15" spans="1:3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71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13"/>
        <v>0</v>
      </c>
    </row>
    <row r="16" spans="1:3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71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13"/>
        <v>0</v>
      </c>
    </row>
    <row r="17" spans="1:24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71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13"/>
        <v>0</v>
      </c>
    </row>
    <row r="18" spans="1:24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71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13"/>
        <v>45</v>
      </c>
    </row>
    <row r="19" spans="1:24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71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13"/>
        <v>24</v>
      </c>
    </row>
    <row r="20" spans="1:24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71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13"/>
        <v>112</v>
      </c>
    </row>
    <row r="21" spans="1:24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71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13"/>
        <v>5</v>
      </c>
    </row>
    <row r="22" spans="1:24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71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13"/>
        <v>0</v>
      </c>
    </row>
    <row r="23" spans="1:24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71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13"/>
        <v>0</v>
      </c>
    </row>
    <row r="24" spans="1:24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4">VLOOKUP($G24,经济表_方块价格积分,J$2,1)</f>
        <v>4</v>
      </c>
      <c r="K24" s="11">
        <f t="shared" si="14"/>
        <v>4</v>
      </c>
      <c r="L24" s="11">
        <f t="shared" si="14"/>
        <v>1</v>
      </c>
      <c r="M24" s="11">
        <f t="shared" si="5"/>
        <v>256</v>
      </c>
      <c r="N24" s="95">
        <f t="shared" si="12"/>
        <v>65</v>
      </c>
      <c r="O24" s="71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13"/>
        <v>0</v>
      </c>
    </row>
    <row r="25" spans="1:24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4"/>
        <v>4</v>
      </c>
      <c r="K25" s="11">
        <f t="shared" si="14"/>
        <v>4</v>
      </c>
      <c r="L25" s="11">
        <f t="shared" si="14"/>
        <v>1</v>
      </c>
      <c r="M25" s="11">
        <f t="shared" si="5"/>
        <v>256</v>
      </c>
      <c r="N25" s="95">
        <f t="shared" si="12"/>
        <v>65</v>
      </c>
      <c r="O25" s="71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13"/>
        <v>0</v>
      </c>
    </row>
    <row r="26" spans="1:24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4"/>
        <v>4</v>
      </c>
      <c r="K26" s="11">
        <f t="shared" si="14"/>
        <v>4</v>
      </c>
      <c r="L26" s="11">
        <f t="shared" si="14"/>
        <v>1</v>
      </c>
      <c r="M26" s="11">
        <f t="shared" si="5"/>
        <v>256</v>
      </c>
      <c r="N26" s="95">
        <f t="shared" si="12"/>
        <v>65</v>
      </c>
      <c r="O26" s="71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13"/>
        <v>0</v>
      </c>
    </row>
    <row r="27" spans="1:24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4"/>
        <v>4</v>
      </c>
      <c r="K27" s="11">
        <f t="shared" si="14"/>
        <v>4</v>
      </c>
      <c r="L27" s="11">
        <f t="shared" si="14"/>
        <v>1</v>
      </c>
      <c r="M27" s="11">
        <f t="shared" si="5"/>
        <v>256</v>
      </c>
      <c r="N27" s="95">
        <f t="shared" si="12"/>
        <v>65</v>
      </c>
      <c r="O27" s="71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13"/>
        <v>79</v>
      </c>
    </row>
    <row r="28" spans="1:24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4"/>
        <v>6</v>
      </c>
      <c r="K28" s="11">
        <f t="shared" si="14"/>
        <v>6</v>
      </c>
      <c r="L28" s="11">
        <f t="shared" si="14"/>
        <v>1</v>
      </c>
      <c r="M28" s="11">
        <f t="shared" si="5"/>
        <v>384</v>
      </c>
      <c r="N28" s="95">
        <f t="shared" si="12"/>
        <v>65</v>
      </c>
      <c r="O28" s="71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13"/>
        <v>155</v>
      </c>
    </row>
    <row r="29" spans="1:24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4"/>
        <v>6</v>
      </c>
      <c r="K29" s="11">
        <f t="shared" si="14"/>
        <v>6</v>
      </c>
      <c r="L29" s="11">
        <f t="shared" si="14"/>
        <v>1</v>
      </c>
      <c r="M29" s="11">
        <f t="shared" si="5"/>
        <v>384</v>
      </c>
      <c r="N29" s="95">
        <f t="shared" si="12"/>
        <v>65</v>
      </c>
      <c r="O29" s="71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13"/>
        <v>42</v>
      </c>
    </row>
    <row r="30" spans="1:24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4"/>
        <v>6</v>
      </c>
      <c r="K30" s="11">
        <f t="shared" si="14"/>
        <v>6</v>
      </c>
      <c r="L30" s="11">
        <f t="shared" si="14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13"/>
        <v>80</v>
      </c>
    </row>
    <row r="31" spans="1:24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5">$H$2</f>
        <v>0.1</v>
      </c>
      <c r="I31" s="20" t="s">
        <v>363</v>
      </c>
      <c r="J31" s="11">
        <f t="shared" si="14"/>
        <v>6</v>
      </c>
      <c r="K31" s="11">
        <f t="shared" si="14"/>
        <v>6</v>
      </c>
      <c r="L31" s="11">
        <f t="shared" si="14"/>
        <v>1</v>
      </c>
      <c r="M31" s="11">
        <f t="shared" si="5"/>
        <v>384</v>
      </c>
      <c r="N31" s="95">
        <f t="shared" si="12"/>
        <v>65</v>
      </c>
      <c r="O31" s="71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13"/>
        <v>0</v>
      </c>
    </row>
    <row r="32" spans="1:24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5"/>
        <v>0.1</v>
      </c>
      <c r="I32" s="20" t="s">
        <v>368</v>
      </c>
      <c r="J32" s="11">
        <f t="shared" si="14"/>
        <v>6</v>
      </c>
      <c r="K32" s="11">
        <f t="shared" si="14"/>
        <v>6</v>
      </c>
      <c r="L32" s="11">
        <f t="shared" si="14"/>
        <v>1</v>
      </c>
      <c r="M32" s="11">
        <f t="shared" si="5"/>
        <v>384</v>
      </c>
      <c r="N32" s="95">
        <f t="shared" si="12"/>
        <v>65</v>
      </c>
      <c r="O32" s="71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13"/>
        <v>0</v>
      </c>
    </row>
    <row r="33" spans="1:24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5"/>
        <v>0.1</v>
      </c>
      <c r="I33" s="20" t="s">
        <v>343</v>
      </c>
      <c r="J33" s="11">
        <f t="shared" si="14"/>
        <v>6</v>
      </c>
      <c r="K33" s="11">
        <f t="shared" si="14"/>
        <v>6</v>
      </c>
      <c r="L33" s="11">
        <f t="shared" si="14"/>
        <v>1</v>
      </c>
      <c r="M33" s="11">
        <f t="shared" si="5"/>
        <v>384</v>
      </c>
      <c r="N33" s="95">
        <f t="shared" si="12"/>
        <v>65</v>
      </c>
      <c r="O33" s="71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13"/>
        <v>18</v>
      </c>
    </row>
    <row r="34" spans="1:24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5"/>
        <v>0.1</v>
      </c>
      <c r="I34" s="20" t="s">
        <v>348</v>
      </c>
      <c r="J34" s="11">
        <f t="shared" si="14"/>
        <v>6</v>
      </c>
      <c r="K34" s="11">
        <f t="shared" si="14"/>
        <v>6</v>
      </c>
      <c r="L34" s="11">
        <f t="shared" si="14"/>
        <v>1</v>
      </c>
      <c r="M34" s="11">
        <f t="shared" si="5"/>
        <v>384</v>
      </c>
      <c r="N34" s="95">
        <f t="shared" si="12"/>
        <v>65</v>
      </c>
      <c r="O34" s="71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13"/>
        <v>0</v>
      </c>
    </row>
    <row r="35" spans="1:24">
      <c r="A35">
        <f t="shared" si="0"/>
        <v>33</v>
      </c>
      <c r="B35" s="18">
        <f t="shared" ref="B35:B66" si="16">_xlfn.NUMBERVALUE(CONCATENATE(1,IF(LEN(E35)=1,"00"&amp;E35,IF(LEN(E35)=2,"0"&amp;E35,E35)),IF(LEN(F35)=1,"0"&amp;F35,F35)))</f>
        <v>101802</v>
      </c>
      <c r="C35" s="18">
        <f t="shared" ref="C35:C66" si="17">_xlfn.NUMBERVALUE(CONCATENATE(O35,G35,IF(LEN(R35)=1,"0"&amp;R35,R35)))</f>
        <v>1363</v>
      </c>
      <c r="D35" s="18">
        <f t="shared" ref="D35:D66" si="18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5"/>
        <v>0.1</v>
      </c>
      <c r="I35" s="20" t="s">
        <v>353</v>
      </c>
      <c r="J35" s="11">
        <f t="shared" si="14"/>
        <v>6</v>
      </c>
      <c r="K35" s="11">
        <f t="shared" si="14"/>
        <v>6</v>
      </c>
      <c r="L35" s="11">
        <f t="shared" si="14"/>
        <v>1</v>
      </c>
      <c r="M35" s="11">
        <f t="shared" si="5"/>
        <v>384</v>
      </c>
      <c r="N35" s="95">
        <f t="shared" si="12"/>
        <v>65</v>
      </c>
      <c r="O35" s="71">
        <v>1</v>
      </c>
      <c r="P35" s="11" t="str">
        <f t="shared" ref="P35:P66" si="19">VLOOKUP(O35,方块表_二级标签,3,1)</f>
        <v>set:items.json image:block_1</v>
      </c>
      <c r="Q35" s="11" t="str">
        <f t="shared" ref="Q35:Q66" si="20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13"/>
        <v>0</v>
      </c>
    </row>
    <row r="36" spans="1:24">
      <c r="A36">
        <f t="shared" si="0"/>
        <v>34</v>
      </c>
      <c r="B36" s="18">
        <f t="shared" si="16"/>
        <v>101803</v>
      </c>
      <c r="C36" s="18">
        <f t="shared" si="17"/>
        <v>1364</v>
      </c>
      <c r="D36" s="18">
        <f t="shared" si="18"/>
        <v>301803</v>
      </c>
      <c r="E36" s="1">
        <v>18</v>
      </c>
      <c r="F36" s="1">
        <v>3</v>
      </c>
      <c r="G36" s="1">
        <v>3</v>
      </c>
      <c r="H36" s="18">
        <f t="shared" si="15"/>
        <v>0.1</v>
      </c>
      <c r="I36" s="20" t="s">
        <v>358</v>
      </c>
      <c r="J36" s="11">
        <f t="shared" si="14"/>
        <v>6</v>
      </c>
      <c r="K36" s="11">
        <f t="shared" si="14"/>
        <v>6</v>
      </c>
      <c r="L36" s="11">
        <f t="shared" si="14"/>
        <v>1</v>
      </c>
      <c r="M36" s="11">
        <f t="shared" si="5"/>
        <v>384</v>
      </c>
      <c r="N36" s="95">
        <f t="shared" si="12"/>
        <v>65</v>
      </c>
      <c r="O36" s="71">
        <v>1</v>
      </c>
      <c r="P36" s="11" t="str">
        <f t="shared" si="19"/>
        <v>set:items.json image:block_1</v>
      </c>
      <c r="Q36" s="11" t="str">
        <f t="shared" si="20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13"/>
        <v>0</v>
      </c>
    </row>
    <row r="37" spans="1:24">
      <c r="A37">
        <f t="shared" si="0"/>
        <v>35</v>
      </c>
      <c r="B37" s="18">
        <f t="shared" si="16"/>
        <v>104100</v>
      </c>
      <c r="C37" s="18">
        <f t="shared" si="17"/>
        <v>1403</v>
      </c>
      <c r="D37" s="18">
        <f t="shared" si="18"/>
        <v>404100</v>
      </c>
      <c r="E37" s="1">
        <v>41</v>
      </c>
      <c r="F37" s="1">
        <v>0</v>
      </c>
      <c r="G37" s="1">
        <v>4</v>
      </c>
      <c r="H37" s="18">
        <f t="shared" si="15"/>
        <v>0.1</v>
      </c>
      <c r="I37" s="20" t="s">
        <v>566</v>
      </c>
      <c r="J37" s="11">
        <f t="shared" si="14"/>
        <v>8</v>
      </c>
      <c r="K37" s="11">
        <f t="shared" si="14"/>
        <v>8</v>
      </c>
      <c r="L37" s="11">
        <f t="shared" si="14"/>
        <v>1</v>
      </c>
      <c r="M37" s="11">
        <f t="shared" si="5"/>
        <v>512</v>
      </c>
      <c r="N37" s="95">
        <f t="shared" si="12"/>
        <v>65</v>
      </c>
      <c r="O37" s="71">
        <v>1</v>
      </c>
      <c r="P37" s="11" t="str">
        <f t="shared" si="19"/>
        <v>set:items.json image:block_1</v>
      </c>
      <c r="Q37" s="11" t="str">
        <f t="shared" si="20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13"/>
        <v>41</v>
      </c>
    </row>
    <row r="38" spans="1:24">
      <c r="A38">
        <f t="shared" si="0"/>
        <v>36</v>
      </c>
      <c r="B38" s="18">
        <f t="shared" si="16"/>
        <v>102200</v>
      </c>
      <c r="C38" s="18">
        <f t="shared" si="17"/>
        <v>1504</v>
      </c>
      <c r="D38" s="18">
        <f t="shared" si="18"/>
        <v>502200</v>
      </c>
      <c r="E38" s="1">
        <v>22</v>
      </c>
      <c r="F38" s="1">
        <v>0</v>
      </c>
      <c r="G38" s="1">
        <v>5</v>
      </c>
      <c r="H38" s="18">
        <f t="shared" si="15"/>
        <v>0.1</v>
      </c>
      <c r="I38" s="20" t="s">
        <v>618</v>
      </c>
      <c r="J38" s="11">
        <f t="shared" si="14"/>
        <v>10</v>
      </c>
      <c r="K38" s="11">
        <f t="shared" si="14"/>
        <v>10</v>
      </c>
      <c r="L38" s="11">
        <f t="shared" si="14"/>
        <v>1</v>
      </c>
      <c r="M38" s="11">
        <f t="shared" si="5"/>
        <v>640</v>
      </c>
      <c r="N38" s="95">
        <f t="shared" si="12"/>
        <v>65</v>
      </c>
      <c r="O38" s="71">
        <v>1</v>
      </c>
      <c r="P38" s="11" t="str">
        <f t="shared" si="19"/>
        <v>set:items.json image:block_1</v>
      </c>
      <c r="Q38" s="11" t="str">
        <f t="shared" si="20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13"/>
        <v>22</v>
      </c>
    </row>
    <row r="39" spans="1:24">
      <c r="A39">
        <f t="shared" si="0"/>
        <v>37</v>
      </c>
      <c r="B39" s="18">
        <f t="shared" si="16"/>
        <v>105700</v>
      </c>
      <c r="C39" s="18">
        <f t="shared" si="17"/>
        <v>1505</v>
      </c>
      <c r="D39" s="18">
        <f t="shared" si="18"/>
        <v>505700</v>
      </c>
      <c r="E39" s="1">
        <v>57</v>
      </c>
      <c r="F39" s="1">
        <v>0</v>
      </c>
      <c r="G39" s="1">
        <v>5</v>
      </c>
      <c r="H39" s="18">
        <f t="shared" si="15"/>
        <v>0.1</v>
      </c>
      <c r="I39" s="20" t="s">
        <v>620</v>
      </c>
      <c r="J39" s="11">
        <f t="shared" si="14"/>
        <v>10</v>
      </c>
      <c r="K39" s="11">
        <f t="shared" si="14"/>
        <v>10</v>
      </c>
      <c r="L39" s="11">
        <f t="shared" si="14"/>
        <v>1</v>
      </c>
      <c r="M39" s="11">
        <f t="shared" si="5"/>
        <v>640</v>
      </c>
      <c r="N39" s="95">
        <f t="shared" si="12"/>
        <v>65</v>
      </c>
      <c r="O39" s="71">
        <v>1</v>
      </c>
      <c r="P39" s="11" t="str">
        <f t="shared" si="19"/>
        <v>set:items.json image:block_1</v>
      </c>
      <c r="Q39" s="11" t="str">
        <f t="shared" si="20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13"/>
        <v>57</v>
      </c>
    </row>
    <row r="40" spans="1:24">
      <c r="A40">
        <f t="shared" si="0"/>
        <v>38</v>
      </c>
      <c r="B40" s="18">
        <f t="shared" si="16"/>
        <v>113300</v>
      </c>
      <c r="C40" s="18">
        <f t="shared" si="17"/>
        <v>1506</v>
      </c>
      <c r="D40" s="18">
        <f t="shared" si="18"/>
        <v>513300</v>
      </c>
      <c r="E40" s="1">
        <v>133</v>
      </c>
      <c r="F40" s="1">
        <v>0</v>
      </c>
      <c r="G40" s="1">
        <v>5</v>
      </c>
      <c r="H40" s="18">
        <f t="shared" si="15"/>
        <v>0.1</v>
      </c>
      <c r="I40" s="20" t="s">
        <v>624</v>
      </c>
      <c r="J40" s="11">
        <f t="shared" si="14"/>
        <v>10</v>
      </c>
      <c r="K40" s="11">
        <f t="shared" si="14"/>
        <v>10</v>
      </c>
      <c r="L40" s="11">
        <f t="shared" si="14"/>
        <v>1</v>
      </c>
      <c r="M40" s="11">
        <f t="shared" si="5"/>
        <v>640</v>
      </c>
      <c r="N40" s="95">
        <f t="shared" si="12"/>
        <v>65</v>
      </c>
      <c r="O40" s="71">
        <v>1</v>
      </c>
      <c r="P40" s="11" t="str">
        <f t="shared" si="19"/>
        <v>set:items.json image:block_1</v>
      </c>
      <c r="Q40" s="11" t="str">
        <f t="shared" si="20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ref="X40:X71" si="21">IF(W40=1,E40,0)</f>
        <v>133</v>
      </c>
    </row>
    <row r="41" spans="1:24">
      <c r="A41">
        <f t="shared" si="0"/>
        <v>39</v>
      </c>
      <c r="B41" s="18">
        <f t="shared" si="16"/>
        <v>112300</v>
      </c>
      <c r="C41" s="18">
        <f t="shared" si="17"/>
        <v>1607</v>
      </c>
      <c r="D41" s="18">
        <f t="shared" si="18"/>
        <v>612300</v>
      </c>
      <c r="E41" s="1">
        <v>123</v>
      </c>
      <c r="F41" s="1">
        <v>0</v>
      </c>
      <c r="G41" s="1">
        <v>6</v>
      </c>
      <c r="H41" s="18">
        <f t="shared" si="15"/>
        <v>0.1</v>
      </c>
      <c r="I41" s="20" t="s">
        <v>632</v>
      </c>
      <c r="J41" s="11">
        <f t="shared" si="14"/>
        <v>12</v>
      </c>
      <c r="K41" s="11">
        <f t="shared" si="14"/>
        <v>12</v>
      </c>
      <c r="L41" s="11">
        <f t="shared" si="14"/>
        <v>1</v>
      </c>
      <c r="M41" s="11">
        <f t="shared" si="5"/>
        <v>768</v>
      </c>
      <c r="N41" s="95">
        <f t="shared" si="12"/>
        <v>65</v>
      </c>
      <c r="O41" s="71">
        <v>1</v>
      </c>
      <c r="P41" s="11" t="str">
        <f t="shared" si="19"/>
        <v>set:items.json image:block_1</v>
      </c>
      <c r="Q41" s="11" t="str">
        <f t="shared" si="20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21"/>
        <v>123</v>
      </c>
    </row>
    <row r="42" spans="1:24">
      <c r="A42">
        <f t="shared" si="0"/>
        <v>40</v>
      </c>
      <c r="B42" s="18">
        <f t="shared" si="16"/>
        <v>115900</v>
      </c>
      <c r="C42" s="18">
        <f t="shared" si="17"/>
        <v>2301</v>
      </c>
      <c r="D42" s="18">
        <f t="shared" si="18"/>
        <v>315900</v>
      </c>
      <c r="E42" s="1">
        <v>159</v>
      </c>
      <c r="F42" s="1">
        <v>0</v>
      </c>
      <c r="G42" s="1">
        <v>3</v>
      </c>
      <c r="H42" s="18">
        <f t="shared" si="15"/>
        <v>0.1</v>
      </c>
      <c r="I42" s="20" t="s">
        <v>498</v>
      </c>
      <c r="J42" s="11">
        <f t="shared" si="14"/>
        <v>6</v>
      </c>
      <c r="K42" s="11">
        <f t="shared" si="14"/>
        <v>6</v>
      </c>
      <c r="L42" s="11">
        <f t="shared" si="14"/>
        <v>1</v>
      </c>
      <c r="M42" s="11">
        <f t="shared" si="5"/>
        <v>384</v>
      </c>
      <c r="N42" s="95">
        <f t="shared" si="12"/>
        <v>65</v>
      </c>
      <c r="O42" s="71">
        <v>2</v>
      </c>
      <c r="P42" s="11" t="str">
        <f t="shared" si="19"/>
        <v>set:items.json image:block_2</v>
      </c>
      <c r="Q42" s="11" t="str">
        <f t="shared" si="20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21"/>
        <v>159</v>
      </c>
    </row>
    <row r="43" spans="1:24">
      <c r="A43">
        <f t="shared" si="0"/>
        <v>41</v>
      </c>
      <c r="B43" s="18">
        <f t="shared" si="16"/>
        <v>115901</v>
      </c>
      <c r="C43" s="18">
        <f t="shared" si="17"/>
        <v>2302</v>
      </c>
      <c r="D43" s="18">
        <f t="shared" si="18"/>
        <v>315901</v>
      </c>
      <c r="E43" s="1">
        <v>159</v>
      </c>
      <c r="F43" s="1">
        <v>1</v>
      </c>
      <c r="G43" s="1">
        <v>3</v>
      </c>
      <c r="H43" s="18">
        <f t="shared" si="15"/>
        <v>0.1</v>
      </c>
      <c r="I43" s="20" t="s">
        <v>500</v>
      </c>
      <c r="J43" s="11">
        <f t="shared" si="14"/>
        <v>6</v>
      </c>
      <c r="K43" s="11">
        <f t="shared" si="14"/>
        <v>6</v>
      </c>
      <c r="L43" s="11">
        <f t="shared" si="14"/>
        <v>1</v>
      </c>
      <c r="M43" s="11">
        <f t="shared" si="5"/>
        <v>384</v>
      </c>
      <c r="N43" s="95">
        <f t="shared" si="12"/>
        <v>65</v>
      </c>
      <c r="O43" s="71">
        <v>2</v>
      </c>
      <c r="P43" s="11" t="str">
        <f t="shared" si="19"/>
        <v>set:items.json image:block_2</v>
      </c>
      <c r="Q43" s="11" t="str">
        <f t="shared" si="20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21"/>
        <v>0</v>
      </c>
    </row>
    <row r="44" spans="1:24">
      <c r="A44">
        <f t="shared" si="0"/>
        <v>42</v>
      </c>
      <c r="B44" s="18">
        <f t="shared" si="16"/>
        <v>115902</v>
      </c>
      <c r="C44" s="18">
        <f t="shared" si="17"/>
        <v>2303</v>
      </c>
      <c r="D44" s="18">
        <f t="shared" si="18"/>
        <v>315902</v>
      </c>
      <c r="E44" s="1">
        <v>159</v>
      </c>
      <c r="F44" s="1">
        <v>2</v>
      </c>
      <c r="G44" s="1">
        <v>3</v>
      </c>
      <c r="H44" s="18">
        <f t="shared" si="15"/>
        <v>0.1</v>
      </c>
      <c r="I44" s="20" t="s">
        <v>502</v>
      </c>
      <c r="J44" s="11">
        <f t="shared" ref="J44:L63" si="22">VLOOKUP($G44,经济表_方块价格积分,J$2,1)</f>
        <v>6</v>
      </c>
      <c r="K44" s="11">
        <f t="shared" si="22"/>
        <v>6</v>
      </c>
      <c r="L44" s="11">
        <f t="shared" si="22"/>
        <v>1</v>
      </c>
      <c r="M44" s="11">
        <f t="shared" si="5"/>
        <v>384</v>
      </c>
      <c r="N44" s="95">
        <f t="shared" si="12"/>
        <v>65</v>
      </c>
      <c r="O44" s="71">
        <v>2</v>
      </c>
      <c r="P44" s="11" t="str">
        <f t="shared" si="19"/>
        <v>set:items.json image:block_2</v>
      </c>
      <c r="Q44" s="11" t="str">
        <f t="shared" si="20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21"/>
        <v>0</v>
      </c>
    </row>
    <row r="45" spans="1:24">
      <c r="A45">
        <f t="shared" si="0"/>
        <v>43</v>
      </c>
      <c r="B45" s="18">
        <f t="shared" si="16"/>
        <v>115903</v>
      </c>
      <c r="C45" s="18">
        <f t="shared" si="17"/>
        <v>2304</v>
      </c>
      <c r="D45" s="18">
        <f t="shared" si="18"/>
        <v>315903</v>
      </c>
      <c r="E45" s="1">
        <v>159</v>
      </c>
      <c r="F45" s="1">
        <v>3</v>
      </c>
      <c r="G45" s="1">
        <v>3</v>
      </c>
      <c r="H45" s="18">
        <f t="shared" si="15"/>
        <v>0.1</v>
      </c>
      <c r="I45" s="20" t="s">
        <v>504</v>
      </c>
      <c r="J45" s="11">
        <f t="shared" si="22"/>
        <v>6</v>
      </c>
      <c r="K45" s="11">
        <f t="shared" si="22"/>
        <v>6</v>
      </c>
      <c r="L45" s="11">
        <f t="shared" si="22"/>
        <v>1</v>
      </c>
      <c r="M45" s="11">
        <f t="shared" si="5"/>
        <v>384</v>
      </c>
      <c r="N45" s="95">
        <f t="shared" si="12"/>
        <v>65</v>
      </c>
      <c r="O45" s="71">
        <v>2</v>
      </c>
      <c r="P45" s="11" t="str">
        <f t="shared" si="19"/>
        <v>set:items.json image:block_2</v>
      </c>
      <c r="Q45" s="11" t="str">
        <f t="shared" si="20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21"/>
        <v>0</v>
      </c>
    </row>
    <row r="46" spans="1:24">
      <c r="A46">
        <f t="shared" si="0"/>
        <v>44</v>
      </c>
      <c r="B46" s="18">
        <f t="shared" si="16"/>
        <v>115904</v>
      </c>
      <c r="C46" s="18">
        <f t="shared" si="17"/>
        <v>2305</v>
      </c>
      <c r="D46" s="18">
        <f t="shared" si="18"/>
        <v>315904</v>
      </c>
      <c r="E46" s="1">
        <v>159</v>
      </c>
      <c r="F46" s="1">
        <v>4</v>
      </c>
      <c r="G46" s="1">
        <v>3</v>
      </c>
      <c r="H46" s="18">
        <f t="shared" si="15"/>
        <v>0.1</v>
      </c>
      <c r="I46" s="20" t="s">
        <v>506</v>
      </c>
      <c r="J46" s="11">
        <f t="shared" si="22"/>
        <v>6</v>
      </c>
      <c r="K46" s="11">
        <f t="shared" si="22"/>
        <v>6</v>
      </c>
      <c r="L46" s="11">
        <f t="shared" si="22"/>
        <v>1</v>
      </c>
      <c r="M46" s="11">
        <f t="shared" si="5"/>
        <v>384</v>
      </c>
      <c r="N46" s="95">
        <f t="shared" si="12"/>
        <v>65</v>
      </c>
      <c r="O46" s="71">
        <v>2</v>
      </c>
      <c r="P46" s="11" t="str">
        <f t="shared" si="19"/>
        <v>set:items.json image:block_2</v>
      </c>
      <c r="Q46" s="11" t="str">
        <f t="shared" si="20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21"/>
        <v>0</v>
      </c>
    </row>
    <row r="47" spans="1:24">
      <c r="A47">
        <f t="shared" si="0"/>
        <v>45</v>
      </c>
      <c r="B47" s="18">
        <f t="shared" si="16"/>
        <v>115905</v>
      </c>
      <c r="C47" s="18">
        <f t="shared" si="17"/>
        <v>2306</v>
      </c>
      <c r="D47" s="18">
        <f t="shared" si="18"/>
        <v>315905</v>
      </c>
      <c r="E47" s="1">
        <v>159</v>
      </c>
      <c r="F47" s="1">
        <v>5</v>
      </c>
      <c r="G47" s="1">
        <v>3</v>
      </c>
      <c r="H47" s="18">
        <f t="shared" si="15"/>
        <v>0.1</v>
      </c>
      <c r="I47" s="20" t="s">
        <v>508</v>
      </c>
      <c r="J47" s="11">
        <f t="shared" si="22"/>
        <v>6</v>
      </c>
      <c r="K47" s="11">
        <f t="shared" si="22"/>
        <v>6</v>
      </c>
      <c r="L47" s="11">
        <f t="shared" si="22"/>
        <v>1</v>
      </c>
      <c r="M47" s="11">
        <f t="shared" si="5"/>
        <v>384</v>
      </c>
      <c r="N47" s="95">
        <f t="shared" si="12"/>
        <v>65</v>
      </c>
      <c r="O47" s="71">
        <v>2</v>
      </c>
      <c r="P47" s="11" t="str">
        <f t="shared" si="19"/>
        <v>set:items.json image:block_2</v>
      </c>
      <c r="Q47" s="11" t="str">
        <f t="shared" si="20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21"/>
        <v>0</v>
      </c>
    </row>
    <row r="48" spans="1:24">
      <c r="A48">
        <f t="shared" si="0"/>
        <v>46</v>
      </c>
      <c r="B48" s="18">
        <f t="shared" si="16"/>
        <v>115906</v>
      </c>
      <c r="C48" s="18">
        <f t="shared" si="17"/>
        <v>2307</v>
      </c>
      <c r="D48" s="18">
        <f t="shared" si="18"/>
        <v>315906</v>
      </c>
      <c r="E48" s="1">
        <v>159</v>
      </c>
      <c r="F48" s="1">
        <v>6</v>
      </c>
      <c r="G48" s="1">
        <v>3</v>
      </c>
      <c r="H48" s="18">
        <f t="shared" si="15"/>
        <v>0.1</v>
      </c>
      <c r="I48" s="20" t="s">
        <v>510</v>
      </c>
      <c r="J48" s="11">
        <f t="shared" si="22"/>
        <v>6</v>
      </c>
      <c r="K48" s="11">
        <f t="shared" si="22"/>
        <v>6</v>
      </c>
      <c r="L48" s="11">
        <f t="shared" si="22"/>
        <v>1</v>
      </c>
      <c r="M48" s="11">
        <f t="shared" si="5"/>
        <v>384</v>
      </c>
      <c r="N48" s="95">
        <f t="shared" si="12"/>
        <v>65</v>
      </c>
      <c r="O48" s="71">
        <v>2</v>
      </c>
      <c r="P48" s="11" t="str">
        <f t="shared" si="19"/>
        <v>set:items.json image:block_2</v>
      </c>
      <c r="Q48" s="11" t="str">
        <f t="shared" si="20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21"/>
        <v>0</v>
      </c>
    </row>
    <row r="49" spans="1:24">
      <c r="A49">
        <f t="shared" si="0"/>
        <v>47</v>
      </c>
      <c r="B49" s="18">
        <f t="shared" si="16"/>
        <v>115907</v>
      </c>
      <c r="C49" s="18">
        <f t="shared" si="17"/>
        <v>2308</v>
      </c>
      <c r="D49" s="18">
        <f t="shared" si="18"/>
        <v>315907</v>
      </c>
      <c r="E49" s="1">
        <v>159</v>
      </c>
      <c r="F49" s="1">
        <v>7</v>
      </c>
      <c r="G49" s="1">
        <v>3</v>
      </c>
      <c r="H49" s="18">
        <f t="shared" si="15"/>
        <v>0.1</v>
      </c>
      <c r="I49" s="20" t="s">
        <v>512</v>
      </c>
      <c r="J49" s="11">
        <f t="shared" si="22"/>
        <v>6</v>
      </c>
      <c r="K49" s="11">
        <f t="shared" si="22"/>
        <v>6</v>
      </c>
      <c r="L49" s="11">
        <f t="shared" si="22"/>
        <v>1</v>
      </c>
      <c r="M49" s="11">
        <f t="shared" si="5"/>
        <v>384</v>
      </c>
      <c r="N49" s="95">
        <f t="shared" si="12"/>
        <v>65</v>
      </c>
      <c r="O49" s="71">
        <v>2</v>
      </c>
      <c r="P49" s="11" t="str">
        <f t="shared" si="19"/>
        <v>set:items.json image:block_2</v>
      </c>
      <c r="Q49" s="11" t="str">
        <f t="shared" si="20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21"/>
        <v>0</v>
      </c>
    </row>
    <row r="50" spans="1:24">
      <c r="A50">
        <f t="shared" si="0"/>
        <v>48</v>
      </c>
      <c r="B50" s="18">
        <f t="shared" si="16"/>
        <v>115908</v>
      </c>
      <c r="C50" s="18">
        <f t="shared" si="17"/>
        <v>2309</v>
      </c>
      <c r="D50" s="18">
        <f t="shared" si="18"/>
        <v>315908</v>
      </c>
      <c r="E50" s="1">
        <v>159</v>
      </c>
      <c r="F50" s="1">
        <v>8</v>
      </c>
      <c r="G50" s="1">
        <v>3</v>
      </c>
      <c r="H50" s="18">
        <f t="shared" si="15"/>
        <v>0.1</v>
      </c>
      <c r="I50" s="20" t="s">
        <v>514</v>
      </c>
      <c r="J50" s="11">
        <f t="shared" si="22"/>
        <v>6</v>
      </c>
      <c r="K50" s="11">
        <f t="shared" si="22"/>
        <v>6</v>
      </c>
      <c r="L50" s="11">
        <f t="shared" si="22"/>
        <v>1</v>
      </c>
      <c r="M50" s="11">
        <f t="shared" si="5"/>
        <v>384</v>
      </c>
      <c r="N50" s="95">
        <f t="shared" si="12"/>
        <v>65</v>
      </c>
      <c r="O50" s="71">
        <v>2</v>
      </c>
      <c r="P50" s="11" t="str">
        <f t="shared" si="19"/>
        <v>set:items.json image:block_2</v>
      </c>
      <c r="Q50" s="11" t="str">
        <f t="shared" si="20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21"/>
        <v>0</v>
      </c>
    </row>
    <row r="51" spans="1:24">
      <c r="A51">
        <f t="shared" si="0"/>
        <v>49</v>
      </c>
      <c r="B51" s="18">
        <f t="shared" si="16"/>
        <v>115909</v>
      </c>
      <c r="C51" s="18">
        <f t="shared" si="17"/>
        <v>2310</v>
      </c>
      <c r="D51" s="18">
        <f t="shared" si="18"/>
        <v>315909</v>
      </c>
      <c r="E51" s="1">
        <v>159</v>
      </c>
      <c r="F51" s="1">
        <v>9</v>
      </c>
      <c r="G51" s="1">
        <v>3</v>
      </c>
      <c r="H51" s="18">
        <f t="shared" si="15"/>
        <v>0.1</v>
      </c>
      <c r="I51" s="20" t="s">
        <v>516</v>
      </c>
      <c r="J51" s="11">
        <f t="shared" si="22"/>
        <v>6</v>
      </c>
      <c r="K51" s="11">
        <f t="shared" si="22"/>
        <v>6</v>
      </c>
      <c r="L51" s="11">
        <f t="shared" si="22"/>
        <v>1</v>
      </c>
      <c r="M51" s="11">
        <f t="shared" si="5"/>
        <v>384</v>
      </c>
      <c r="N51" s="95">
        <f t="shared" si="12"/>
        <v>65</v>
      </c>
      <c r="O51" s="71">
        <v>2</v>
      </c>
      <c r="P51" s="11" t="str">
        <f t="shared" si="19"/>
        <v>set:items.json image:block_2</v>
      </c>
      <c r="Q51" s="11" t="str">
        <f t="shared" si="20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21"/>
        <v>0</v>
      </c>
    </row>
    <row r="52" spans="1:24">
      <c r="A52">
        <f t="shared" si="0"/>
        <v>50</v>
      </c>
      <c r="B52" s="18">
        <f t="shared" si="16"/>
        <v>115910</v>
      </c>
      <c r="C52" s="18">
        <f t="shared" si="17"/>
        <v>2311</v>
      </c>
      <c r="D52" s="18">
        <f t="shared" si="18"/>
        <v>315910</v>
      </c>
      <c r="E52" s="1">
        <v>159</v>
      </c>
      <c r="F52" s="1">
        <v>10</v>
      </c>
      <c r="G52" s="1">
        <v>3</v>
      </c>
      <c r="H52" s="18">
        <f t="shared" si="15"/>
        <v>0.1</v>
      </c>
      <c r="I52" s="20" t="s">
        <v>518</v>
      </c>
      <c r="J52" s="11">
        <f t="shared" si="22"/>
        <v>6</v>
      </c>
      <c r="K52" s="11">
        <f t="shared" si="22"/>
        <v>6</v>
      </c>
      <c r="L52" s="11">
        <f t="shared" si="22"/>
        <v>1</v>
      </c>
      <c r="M52" s="11">
        <f t="shared" si="5"/>
        <v>384</v>
      </c>
      <c r="N52" s="95">
        <f t="shared" si="12"/>
        <v>65</v>
      </c>
      <c r="O52" s="71">
        <v>2</v>
      </c>
      <c r="P52" s="11" t="str">
        <f t="shared" si="19"/>
        <v>set:items.json image:block_2</v>
      </c>
      <c r="Q52" s="11" t="str">
        <f t="shared" si="20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21"/>
        <v>0</v>
      </c>
    </row>
    <row r="53" spans="1:24">
      <c r="A53">
        <f t="shared" si="0"/>
        <v>51</v>
      </c>
      <c r="B53" s="18">
        <f t="shared" si="16"/>
        <v>115911</v>
      </c>
      <c r="C53" s="18">
        <f t="shared" si="17"/>
        <v>2312</v>
      </c>
      <c r="D53" s="18">
        <f t="shared" si="18"/>
        <v>315911</v>
      </c>
      <c r="E53" s="1">
        <v>159</v>
      </c>
      <c r="F53" s="1">
        <v>11</v>
      </c>
      <c r="G53" s="1">
        <v>3</v>
      </c>
      <c r="H53" s="18">
        <f t="shared" si="15"/>
        <v>0.1</v>
      </c>
      <c r="I53" s="20" t="s">
        <v>520</v>
      </c>
      <c r="J53" s="11">
        <f t="shared" si="22"/>
        <v>6</v>
      </c>
      <c r="K53" s="11">
        <f t="shared" si="22"/>
        <v>6</v>
      </c>
      <c r="L53" s="11">
        <f t="shared" si="22"/>
        <v>1</v>
      </c>
      <c r="M53" s="11">
        <f t="shared" si="5"/>
        <v>384</v>
      </c>
      <c r="N53" s="95">
        <f t="shared" si="12"/>
        <v>65</v>
      </c>
      <c r="O53" s="71">
        <v>2</v>
      </c>
      <c r="P53" s="11" t="str">
        <f t="shared" si="19"/>
        <v>set:items.json image:block_2</v>
      </c>
      <c r="Q53" s="11" t="str">
        <f t="shared" si="20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21"/>
        <v>0</v>
      </c>
    </row>
    <row r="54" spans="1:24">
      <c r="A54">
        <f t="shared" si="0"/>
        <v>52</v>
      </c>
      <c r="B54" s="18">
        <f t="shared" si="16"/>
        <v>115912</v>
      </c>
      <c r="C54" s="18">
        <f t="shared" si="17"/>
        <v>2313</v>
      </c>
      <c r="D54" s="18">
        <f t="shared" si="18"/>
        <v>315912</v>
      </c>
      <c r="E54" s="1">
        <v>159</v>
      </c>
      <c r="F54" s="1">
        <v>12</v>
      </c>
      <c r="G54" s="1">
        <v>3</v>
      </c>
      <c r="H54" s="18">
        <f t="shared" si="15"/>
        <v>0.1</v>
      </c>
      <c r="I54" s="20" t="s">
        <v>522</v>
      </c>
      <c r="J54" s="11">
        <f t="shared" si="22"/>
        <v>6</v>
      </c>
      <c r="K54" s="11">
        <f t="shared" si="22"/>
        <v>6</v>
      </c>
      <c r="L54" s="11">
        <f t="shared" si="22"/>
        <v>1</v>
      </c>
      <c r="M54" s="11">
        <f t="shared" si="5"/>
        <v>384</v>
      </c>
      <c r="N54" s="95">
        <f t="shared" si="12"/>
        <v>65</v>
      </c>
      <c r="O54" s="71">
        <v>2</v>
      </c>
      <c r="P54" s="11" t="str">
        <f t="shared" si="19"/>
        <v>set:items.json image:block_2</v>
      </c>
      <c r="Q54" s="11" t="str">
        <f t="shared" si="20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21"/>
        <v>0</v>
      </c>
    </row>
    <row r="55" spans="1:24">
      <c r="A55">
        <f t="shared" si="0"/>
        <v>53</v>
      </c>
      <c r="B55" s="18">
        <f t="shared" si="16"/>
        <v>115913</v>
      </c>
      <c r="C55" s="18">
        <f t="shared" si="17"/>
        <v>2314</v>
      </c>
      <c r="D55" s="18">
        <f t="shared" si="18"/>
        <v>315913</v>
      </c>
      <c r="E55" s="1">
        <v>159</v>
      </c>
      <c r="F55" s="1">
        <v>13</v>
      </c>
      <c r="G55" s="1">
        <v>3</v>
      </c>
      <c r="H55" s="18">
        <f t="shared" si="15"/>
        <v>0.1</v>
      </c>
      <c r="I55" s="20" t="s">
        <v>524</v>
      </c>
      <c r="J55" s="11">
        <f t="shared" si="22"/>
        <v>6</v>
      </c>
      <c r="K55" s="11">
        <f t="shared" si="22"/>
        <v>6</v>
      </c>
      <c r="L55" s="11">
        <f t="shared" si="22"/>
        <v>1</v>
      </c>
      <c r="M55" s="11">
        <f t="shared" si="5"/>
        <v>384</v>
      </c>
      <c r="N55" s="95">
        <f t="shared" si="12"/>
        <v>65</v>
      </c>
      <c r="O55" s="71">
        <v>2</v>
      </c>
      <c r="P55" s="11" t="str">
        <f t="shared" si="19"/>
        <v>set:items.json image:block_2</v>
      </c>
      <c r="Q55" s="11" t="str">
        <f t="shared" si="20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21"/>
        <v>0</v>
      </c>
    </row>
    <row r="56" spans="1:24">
      <c r="A56">
        <f t="shared" si="0"/>
        <v>54</v>
      </c>
      <c r="B56" s="18">
        <f t="shared" si="16"/>
        <v>115914</v>
      </c>
      <c r="C56" s="18">
        <f t="shared" si="17"/>
        <v>2315</v>
      </c>
      <c r="D56" s="18">
        <f t="shared" si="18"/>
        <v>315914</v>
      </c>
      <c r="E56" s="1">
        <v>159</v>
      </c>
      <c r="F56" s="1">
        <v>14</v>
      </c>
      <c r="G56" s="1">
        <v>3</v>
      </c>
      <c r="H56" s="18">
        <f t="shared" si="15"/>
        <v>0.1</v>
      </c>
      <c r="I56" s="20" t="s">
        <v>526</v>
      </c>
      <c r="J56" s="11">
        <f t="shared" si="22"/>
        <v>6</v>
      </c>
      <c r="K56" s="11">
        <f t="shared" si="22"/>
        <v>6</v>
      </c>
      <c r="L56" s="11">
        <f t="shared" si="22"/>
        <v>1</v>
      </c>
      <c r="M56" s="11">
        <f t="shared" si="5"/>
        <v>384</v>
      </c>
      <c r="N56" s="95">
        <f t="shared" si="12"/>
        <v>65</v>
      </c>
      <c r="O56" s="71">
        <v>2</v>
      </c>
      <c r="P56" s="11" t="str">
        <f t="shared" si="19"/>
        <v>set:items.json image:block_2</v>
      </c>
      <c r="Q56" s="11" t="str">
        <f t="shared" si="20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21"/>
        <v>0</v>
      </c>
    </row>
    <row r="57" spans="1:24">
      <c r="A57">
        <f t="shared" si="0"/>
        <v>55</v>
      </c>
      <c r="B57" s="18">
        <f t="shared" si="16"/>
        <v>115915</v>
      </c>
      <c r="C57" s="18">
        <f t="shared" si="17"/>
        <v>2316</v>
      </c>
      <c r="D57" s="18">
        <f t="shared" si="18"/>
        <v>315915</v>
      </c>
      <c r="E57" s="1">
        <v>159</v>
      </c>
      <c r="F57" s="1">
        <v>15</v>
      </c>
      <c r="G57" s="1">
        <v>3</v>
      </c>
      <c r="H57" s="18">
        <f t="shared" si="15"/>
        <v>0.1</v>
      </c>
      <c r="I57" s="20" t="s">
        <v>528</v>
      </c>
      <c r="J57" s="11">
        <f t="shared" si="22"/>
        <v>6</v>
      </c>
      <c r="K57" s="11">
        <f t="shared" si="22"/>
        <v>6</v>
      </c>
      <c r="L57" s="11">
        <f t="shared" si="22"/>
        <v>1</v>
      </c>
      <c r="M57" s="11">
        <f t="shared" si="5"/>
        <v>384</v>
      </c>
      <c r="N57" s="95">
        <f t="shared" si="12"/>
        <v>65</v>
      </c>
      <c r="O57" s="71">
        <v>2</v>
      </c>
      <c r="P57" s="11" t="str">
        <f t="shared" si="19"/>
        <v>set:items.json image:block_2</v>
      </c>
      <c r="Q57" s="11" t="str">
        <f t="shared" si="20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21"/>
        <v>0</v>
      </c>
    </row>
    <row r="58" spans="1:24">
      <c r="A58">
        <f t="shared" si="0"/>
        <v>56</v>
      </c>
      <c r="B58" s="18">
        <f t="shared" si="16"/>
        <v>125100</v>
      </c>
      <c r="C58" s="18">
        <f t="shared" si="17"/>
        <v>2317</v>
      </c>
      <c r="D58" s="18">
        <f t="shared" si="18"/>
        <v>325100</v>
      </c>
      <c r="E58" s="1">
        <v>251</v>
      </c>
      <c r="F58" s="1">
        <v>0</v>
      </c>
      <c r="G58" s="1">
        <v>3</v>
      </c>
      <c r="H58" s="18">
        <f t="shared" si="15"/>
        <v>0.1</v>
      </c>
      <c r="I58" s="20" t="s">
        <v>532</v>
      </c>
      <c r="J58" s="11">
        <f t="shared" si="22"/>
        <v>6</v>
      </c>
      <c r="K58" s="11">
        <f t="shared" si="22"/>
        <v>6</v>
      </c>
      <c r="L58" s="11">
        <f t="shared" si="22"/>
        <v>1</v>
      </c>
      <c r="M58" s="11">
        <f t="shared" si="5"/>
        <v>384</v>
      </c>
      <c r="N58" s="95">
        <f t="shared" si="12"/>
        <v>65</v>
      </c>
      <c r="O58" s="71">
        <v>2</v>
      </c>
      <c r="P58" s="11" t="str">
        <f t="shared" si="19"/>
        <v>set:items.json image:block_2</v>
      </c>
      <c r="Q58" s="11" t="str">
        <f t="shared" si="20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21"/>
        <v>251</v>
      </c>
    </row>
    <row r="59" spans="1:24">
      <c r="A59">
        <f t="shared" si="0"/>
        <v>57</v>
      </c>
      <c r="B59" s="18">
        <f t="shared" si="16"/>
        <v>125101</v>
      </c>
      <c r="C59" s="18">
        <f t="shared" si="17"/>
        <v>2318</v>
      </c>
      <c r="D59" s="18">
        <f t="shared" si="18"/>
        <v>325101</v>
      </c>
      <c r="E59" s="1">
        <v>251</v>
      </c>
      <c r="F59" s="1">
        <v>1</v>
      </c>
      <c r="G59" s="1">
        <v>3</v>
      </c>
      <c r="H59" s="18">
        <f t="shared" si="15"/>
        <v>0.1</v>
      </c>
      <c r="I59" s="20" t="s">
        <v>534</v>
      </c>
      <c r="J59" s="11">
        <f t="shared" si="22"/>
        <v>6</v>
      </c>
      <c r="K59" s="11">
        <f t="shared" si="22"/>
        <v>6</v>
      </c>
      <c r="L59" s="11">
        <f t="shared" si="22"/>
        <v>1</v>
      </c>
      <c r="M59" s="11">
        <f t="shared" si="5"/>
        <v>384</v>
      </c>
      <c r="N59" s="95">
        <f t="shared" si="12"/>
        <v>65</v>
      </c>
      <c r="O59" s="71">
        <v>2</v>
      </c>
      <c r="P59" s="11" t="str">
        <f t="shared" si="19"/>
        <v>set:items.json image:block_2</v>
      </c>
      <c r="Q59" s="11" t="str">
        <f t="shared" si="20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21"/>
        <v>0</v>
      </c>
    </row>
    <row r="60" spans="1:24">
      <c r="A60">
        <f t="shared" si="0"/>
        <v>58</v>
      </c>
      <c r="B60" s="18">
        <f t="shared" si="16"/>
        <v>125102</v>
      </c>
      <c r="C60" s="18">
        <f t="shared" si="17"/>
        <v>2319</v>
      </c>
      <c r="D60" s="18">
        <f t="shared" si="18"/>
        <v>325102</v>
      </c>
      <c r="E60" s="1">
        <v>251</v>
      </c>
      <c r="F60" s="1">
        <v>2</v>
      </c>
      <c r="G60" s="1">
        <v>3</v>
      </c>
      <c r="H60" s="18">
        <f t="shared" si="15"/>
        <v>0.1</v>
      </c>
      <c r="I60" s="20" t="s">
        <v>536</v>
      </c>
      <c r="J60" s="11">
        <f t="shared" si="22"/>
        <v>6</v>
      </c>
      <c r="K60" s="11">
        <f t="shared" si="22"/>
        <v>6</v>
      </c>
      <c r="L60" s="11">
        <f t="shared" si="22"/>
        <v>1</v>
      </c>
      <c r="M60" s="11">
        <f t="shared" si="5"/>
        <v>384</v>
      </c>
      <c r="N60" s="95">
        <f t="shared" si="12"/>
        <v>65</v>
      </c>
      <c r="O60" s="71">
        <v>2</v>
      </c>
      <c r="P60" s="11" t="str">
        <f t="shared" si="19"/>
        <v>set:items.json image:block_2</v>
      </c>
      <c r="Q60" s="11" t="str">
        <f t="shared" si="20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21"/>
        <v>0</v>
      </c>
    </row>
    <row r="61" spans="1:24">
      <c r="A61">
        <f t="shared" si="0"/>
        <v>59</v>
      </c>
      <c r="B61" s="18">
        <f t="shared" si="16"/>
        <v>125103</v>
      </c>
      <c r="C61" s="18">
        <f t="shared" si="17"/>
        <v>2320</v>
      </c>
      <c r="D61" s="18">
        <f t="shared" si="18"/>
        <v>325103</v>
      </c>
      <c r="E61" s="1">
        <v>251</v>
      </c>
      <c r="F61" s="1">
        <v>3</v>
      </c>
      <c r="G61" s="1">
        <v>3</v>
      </c>
      <c r="H61" s="18">
        <f t="shared" si="15"/>
        <v>0.1</v>
      </c>
      <c r="I61" s="20" t="s">
        <v>538</v>
      </c>
      <c r="J61" s="11">
        <f t="shared" si="22"/>
        <v>6</v>
      </c>
      <c r="K61" s="11">
        <f t="shared" si="22"/>
        <v>6</v>
      </c>
      <c r="L61" s="11">
        <f t="shared" si="22"/>
        <v>1</v>
      </c>
      <c r="M61" s="11">
        <f t="shared" si="5"/>
        <v>384</v>
      </c>
      <c r="N61" s="95">
        <f t="shared" si="12"/>
        <v>65</v>
      </c>
      <c r="O61" s="71">
        <v>2</v>
      </c>
      <c r="P61" s="11" t="str">
        <f t="shared" si="19"/>
        <v>set:items.json image:block_2</v>
      </c>
      <c r="Q61" s="11" t="str">
        <f t="shared" si="20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21"/>
        <v>0</v>
      </c>
    </row>
    <row r="62" spans="1:24">
      <c r="A62">
        <f t="shared" si="0"/>
        <v>60</v>
      </c>
      <c r="B62" s="18">
        <f t="shared" si="16"/>
        <v>125104</v>
      </c>
      <c r="C62" s="18">
        <f t="shared" si="17"/>
        <v>2321</v>
      </c>
      <c r="D62" s="18">
        <f t="shared" si="18"/>
        <v>325104</v>
      </c>
      <c r="E62" s="1">
        <v>251</v>
      </c>
      <c r="F62" s="1">
        <v>4</v>
      </c>
      <c r="G62" s="1">
        <v>3</v>
      </c>
      <c r="H62" s="18">
        <f t="shared" si="15"/>
        <v>0.1</v>
      </c>
      <c r="I62" s="20" t="s">
        <v>540</v>
      </c>
      <c r="J62" s="11">
        <f t="shared" si="22"/>
        <v>6</v>
      </c>
      <c r="K62" s="11">
        <f t="shared" si="22"/>
        <v>6</v>
      </c>
      <c r="L62" s="11">
        <f t="shared" si="22"/>
        <v>1</v>
      </c>
      <c r="M62" s="11">
        <f t="shared" si="5"/>
        <v>384</v>
      </c>
      <c r="N62" s="95">
        <f t="shared" si="12"/>
        <v>65</v>
      </c>
      <c r="O62" s="71">
        <v>2</v>
      </c>
      <c r="P62" s="11" t="str">
        <f t="shared" si="19"/>
        <v>set:items.json image:block_2</v>
      </c>
      <c r="Q62" s="11" t="str">
        <f t="shared" si="20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21"/>
        <v>0</v>
      </c>
    </row>
    <row r="63" spans="1:24">
      <c r="A63">
        <f t="shared" si="0"/>
        <v>61</v>
      </c>
      <c r="B63" s="18">
        <f t="shared" si="16"/>
        <v>125105</v>
      </c>
      <c r="C63" s="18">
        <f t="shared" si="17"/>
        <v>2322</v>
      </c>
      <c r="D63" s="18">
        <f t="shared" si="18"/>
        <v>325105</v>
      </c>
      <c r="E63" s="1">
        <v>251</v>
      </c>
      <c r="F63" s="1">
        <v>5</v>
      </c>
      <c r="G63" s="1">
        <v>3</v>
      </c>
      <c r="H63" s="18">
        <f t="shared" ref="H63:H94" si="23">$H$2</f>
        <v>0.1</v>
      </c>
      <c r="I63" s="20" t="s">
        <v>542</v>
      </c>
      <c r="J63" s="11">
        <f t="shared" si="22"/>
        <v>6</v>
      </c>
      <c r="K63" s="11">
        <f t="shared" si="22"/>
        <v>6</v>
      </c>
      <c r="L63" s="11">
        <f t="shared" si="22"/>
        <v>1</v>
      </c>
      <c r="M63" s="11">
        <f t="shared" si="5"/>
        <v>384</v>
      </c>
      <c r="N63" s="95">
        <f t="shared" si="12"/>
        <v>65</v>
      </c>
      <c r="O63" s="71">
        <v>2</v>
      </c>
      <c r="P63" s="11" t="str">
        <f t="shared" si="19"/>
        <v>set:items.json image:block_2</v>
      </c>
      <c r="Q63" s="11" t="str">
        <f t="shared" si="20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21"/>
        <v>0</v>
      </c>
    </row>
    <row r="64" spans="1:24">
      <c r="A64">
        <f t="shared" si="0"/>
        <v>62</v>
      </c>
      <c r="B64" s="18">
        <f t="shared" si="16"/>
        <v>125106</v>
      </c>
      <c r="C64" s="18">
        <f t="shared" si="17"/>
        <v>2323</v>
      </c>
      <c r="D64" s="18">
        <f t="shared" si="18"/>
        <v>325106</v>
      </c>
      <c r="E64" s="1">
        <v>251</v>
      </c>
      <c r="F64" s="1">
        <v>6</v>
      </c>
      <c r="G64" s="1">
        <v>3</v>
      </c>
      <c r="H64" s="18">
        <f t="shared" si="23"/>
        <v>0.1</v>
      </c>
      <c r="I64" s="20" t="s">
        <v>544</v>
      </c>
      <c r="J64" s="11">
        <f t="shared" ref="J64:L83" si="24">VLOOKUP($G64,经济表_方块价格积分,J$2,1)</f>
        <v>6</v>
      </c>
      <c r="K64" s="11">
        <f t="shared" si="24"/>
        <v>6</v>
      </c>
      <c r="L64" s="11">
        <f t="shared" si="24"/>
        <v>1</v>
      </c>
      <c r="M64" s="11">
        <f t="shared" si="5"/>
        <v>384</v>
      </c>
      <c r="N64" s="95">
        <f t="shared" si="12"/>
        <v>65</v>
      </c>
      <c r="O64" s="71">
        <v>2</v>
      </c>
      <c r="P64" s="11" t="str">
        <f t="shared" si="19"/>
        <v>set:items.json image:block_2</v>
      </c>
      <c r="Q64" s="11" t="str">
        <f t="shared" si="20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21"/>
        <v>0</v>
      </c>
    </row>
    <row r="65" spans="1:24">
      <c r="A65">
        <f t="shared" si="0"/>
        <v>63</v>
      </c>
      <c r="B65" s="18">
        <f t="shared" si="16"/>
        <v>125107</v>
      </c>
      <c r="C65" s="18">
        <f t="shared" si="17"/>
        <v>2324</v>
      </c>
      <c r="D65" s="18">
        <f t="shared" si="18"/>
        <v>325107</v>
      </c>
      <c r="E65" s="1">
        <v>251</v>
      </c>
      <c r="F65" s="1">
        <v>7</v>
      </c>
      <c r="G65" s="1">
        <v>3</v>
      </c>
      <c r="H65" s="18">
        <f t="shared" si="23"/>
        <v>0.1</v>
      </c>
      <c r="I65" s="20" t="s">
        <v>546</v>
      </c>
      <c r="J65" s="11">
        <f t="shared" si="24"/>
        <v>6</v>
      </c>
      <c r="K65" s="11">
        <f t="shared" si="24"/>
        <v>6</v>
      </c>
      <c r="L65" s="11">
        <f t="shared" si="24"/>
        <v>1</v>
      </c>
      <c r="M65" s="11">
        <f t="shared" si="5"/>
        <v>384</v>
      </c>
      <c r="N65" s="95">
        <f t="shared" si="12"/>
        <v>65</v>
      </c>
      <c r="O65" s="71">
        <v>2</v>
      </c>
      <c r="P65" s="11" t="str">
        <f t="shared" si="19"/>
        <v>set:items.json image:block_2</v>
      </c>
      <c r="Q65" s="11" t="str">
        <f t="shared" si="20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21"/>
        <v>0</v>
      </c>
    </row>
    <row r="66" spans="1:24">
      <c r="A66">
        <f t="shared" si="0"/>
        <v>64</v>
      </c>
      <c r="B66" s="18">
        <f t="shared" si="16"/>
        <v>125108</v>
      </c>
      <c r="C66" s="18">
        <f t="shared" si="17"/>
        <v>2325</v>
      </c>
      <c r="D66" s="18">
        <f t="shared" si="18"/>
        <v>325108</v>
      </c>
      <c r="E66" s="1">
        <v>251</v>
      </c>
      <c r="F66" s="1">
        <v>8</v>
      </c>
      <c r="G66" s="1">
        <v>3</v>
      </c>
      <c r="H66" s="18">
        <f t="shared" si="23"/>
        <v>0.1</v>
      </c>
      <c r="I66" s="20" t="s">
        <v>548</v>
      </c>
      <c r="J66" s="11">
        <f t="shared" si="24"/>
        <v>6</v>
      </c>
      <c r="K66" s="11">
        <f t="shared" si="24"/>
        <v>6</v>
      </c>
      <c r="L66" s="11">
        <f t="shared" si="24"/>
        <v>1</v>
      </c>
      <c r="M66" s="11">
        <f t="shared" si="5"/>
        <v>384</v>
      </c>
      <c r="N66" s="95">
        <f t="shared" si="12"/>
        <v>65</v>
      </c>
      <c r="O66" s="71">
        <v>2</v>
      </c>
      <c r="P66" s="11" t="str">
        <f t="shared" si="19"/>
        <v>set:items.json image:block_2</v>
      </c>
      <c r="Q66" s="11" t="str">
        <f t="shared" si="20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21"/>
        <v>0</v>
      </c>
    </row>
    <row r="67" spans="1:24">
      <c r="A67">
        <f t="shared" ref="A67:A130" si="25">ROW()-2</f>
        <v>65</v>
      </c>
      <c r="B67" s="18">
        <f t="shared" ref="B67:B98" si="26">_xlfn.NUMBERVALUE(CONCATENATE(1,IF(LEN(E67)=1,"00"&amp;E67,IF(LEN(E67)=2,"0"&amp;E67,E67)),IF(LEN(F67)=1,"0"&amp;F67,F67)))</f>
        <v>125109</v>
      </c>
      <c r="C67" s="18">
        <f t="shared" ref="C67:C98" si="27">_xlfn.NUMBERVALUE(CONCATENATE(O67,G67,IF(LEN(R67)=1,"0"&amp;R67,R67)))</f>
        <v>2326</v>
      </c>
      <c r="D67" s="18">
        <f t="shared" ref="D67:D98" si="28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3"/>
        <v>0.1</v>
      </c>
      <c r="I67" s="20" t="s">
        <v>550</v>
      </c>
      <c r="J67" s="11">
        <f t="shared" si="24"/>
        <v>6</v>
      </c>
      <c r="K67" s="11">
        <f t="shared" si="24"/>
        <v>6</v>
      </c>
      <c r="L67" s="11">
        <f t="shared" si="24"/>
        <v>1</v>
      </c>
      <c r="M67" s="11">
        <f t="shared" ref="M67:M130" si="29">K67*64</f>
        <v>384</v>
      </c>
      <c r="N67" s="95">
        <f t="shared" si="12"/>
        <v>65</v>
      </c>
      <c r="O67" s="71">
        <v>2</v>
      </c>
      <c r="P67" s="11" t="str">
        <f t="shared" ref="P67:P98" si="30">VLOOKUP(O67,方块表_二级标签,3,1)</f>
        <v>set:items.json image:block_2</v>
      </c>
      <c r="Q67" s="11" t="str">
        <f t="shared" ref="Q67:Q98" si="31">VLOOKUP(O67,方块表_二级标签,6,1)</f>
        <v>block_tag_3</v>
      </c>
      <c r="R67" s="30">
        <v>26</v>
      </c>
      <c r="T67" s="127" t="s">
        <v>73</v>
      </c>
      <c r="U67" s="96" t="str">
        <f t="shared" ref="U67:U130" si="32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si="21"/>
        <v>0</v>
      </c>
    </row>
    <row r="68" spans="1:24">
      <c r="A68">
        <f t="shared" si="25"/>
        <v>66</v>
      </c>
      <c r="B68" s="18">
        <f t="shared" si="26"/>
        <v>125110</v>
      </c>
      <c r="C68" s="18">
        <f t="shared" si="27"/>
        <v>2327</v>
      </c>
      <c r="D68" s="18">
        <f t="shared" si="28"/>
        <v>325110</v>
      </c>
      <c r="E68" s="1">
        <v>251</v>
      </c>
      <c r="F68" s="1">
        <v>10</v>
      </c>
      <c r="G68" s="1">
        <v>3</v>
      </c>
      <c r="H68" s="18">
        <f t="shared" si="23"/>
        <v>0.1</v>
      </c>
      <c r="I68" s="20" t="s">
        <v>552</v>
      </c>
      <c r="J68" s="11">
        <f t="shared" si="24"/>
        <v>6</v>
      </c>
      <c r="K68" s="11">
        <f t="shared" si="24"/>
        <v>6</v>
      </c>
      <c r="L68" s="11">
        <f t="shared" si="24"/>
        <v>1</v>
      </c>
      <c r="M68" s="11">
        <f t="shared" si="29"/>
        <v>384</v>
      </c>
      <c r="N68" s="95">
        <f t="shared" ref="N68:N131" si="33">FLOOR(L68*64,1)+1</f>
        <v>65</v>
      </c>
      <c r="O68" s="71">
        <v>2</v>
      </c>
      <c r="P68" s="11" t="str">
        <f t="shared" si="30"/>
        <v>set:items.json image:block_2</v>
      </c>
      <c r="Q68" s="11" t="str">
        <f t="shared" si="31"/>
        <v>block_tag_3</v>
      </c>
      <c r="R68" s="30">
        <v>27</v>
      </c>
      <c r="T68" s="127" t="s">
        <v>73</v>
      </c>
      <c r="U68" s="96" t="str">
        <f t="shared" si="32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21"/>
        <v>0</v>
      </c>
    </row>
    <row r="69" spans="1:24">
      <c r="A69">
        <f t="shared" si="25"/>
        <v>67</v>
      </c>
      <c r="B69" s="18">
        <f t="shared" si="26"/>
        <v>125111</v>
      </c>
      <c r="C69" s="18">
        <f t="shared" si="27"/>
        <v>2328</v>
      </c>
      <c r="D69" s="18">
        <f t="shared" si="28"/>
        <v>325111</v>
      </c>
      <c r="E69" s="1">
        <v>251</v>
      </c>
      <c r="F69" s="1">
        <v>11</v>
      </c>
      <c r="G69" s="1">
        <v>3</v>
      </c>
      <c r="H69" s="18">
        <f t="shared" si="23"/>
        <v>0.1</v>
      </c>
      <c r="I69" s="20" t="s">
        <v>554</v>
      </c>
      <c r="J69" s="11">
        <f t="shared" si="24"/>
        <v>6</v>
      </c>
      <c r="K69" s="11">
        <f t="shared" si="24"/>
        <v>6</v>
      </c>
      <c r="L69" s="11">
        <f t="shared" si="24"/>
        <v>1</v>
      </c>
      <c r="M69" s="11">
        <f t="shared" si="29"/>
        <v>384</v>
      </c>
      <c r="N69" s="95">
        <f t="shared" si="33"/>
        <v>65</v>
      </c>
      <c r="O69" s="71">
        <v>2</v>
      </c>
      <c r="P69" s="11" t="str">
        <f t="shared" si="30"/>
        <v>set:items.json image:block_2</v>
      </c>
      <c r="Q69" s="11" t="str">
        <f t="shared" si="31"/>
        <v>block_tag_3</v>
      </c>
      <c r="R69" s="30">
        <v>28</v>
      </c>
      <c r="T69" s="127" t="s">
        <v>73</v>
      </c>
      <c r="U69" s="96" t="str">
        <f t="shared" si="32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21"/>
        <v>0</v>
      </c>
    </row>
    <row r="70" spans="1:24">
      <c r="A70">
        <f t="shared" si="25"/>
        <v>68</v>
      </c>
      <c r="B70" s="18">
        <f t="shared" si="26"/>
        <v>125112</v>
      </c>
      <c r="C70" s="18">
        <f t="shared" si="27"/>
        <v>2329</v>
      </c>
      <c r="D70" s="18">
        <f t="shared" si="28"/>
        <v>325112</v>
      </c>
      <c r="E70" s="1">
        <v>251</v>
      </c>
      <c r="F70" s="1">
        <v>12</v>
      </c>
      <c r="G70" s="1">
        <v>3</v>
      </c>
      <c r="H70" s="18">
        <f t="shared" si="23"/>
        <v>0.1</v>
      </c>
      <c r="I70" s="20" t="s">
        <v>556</v>
      </c>
      <c r="J70" s="11">
        <f t="shared" si="24"/>
        <v>6</v>
      </c>
      <c r="K70" s="11">
        <f t="shared" si="24"/>
        <v>6</v>
      </c>
      <c r="L70" s="11">
        <f t="shared" si="24"/>
        <v>1</v>
      </c>
      <c r="M70" s="11">
        <f t="shared" si="29"/>
        <v>384</v>
      </c>
      <c r="N70" s="95">
        <f t="shared" si="33"/>
        <v>65</v>
      </c>
      <c r="O70" s="71">
        <v>2</v>
      </c>
      <c r="P70" s="11" t="str">
        <f t="shared" si="30"/>
        <v>set:items.json image:block_2</v>
      </c>
      <c r="Q70" s="11" t="str">
        <f t="shared" si="31"/>
        <v>block_tag_3</v>
      </c>
      <c r="R70" s="30">
        <v>29</v>
      </c>
      <c r="T70" s="127" t="s">
        <v>73</v>
      </c>
      <c r="U70" s="96" t="str">
        <f t="shared" si="32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21"/>
        <v>0</v>
      </c>
    </row>
    <row r="71" spans="1:24">
      <c r="A71">
        <f t="shared" si="25"/>
        <v>69</v>
      </c>
      <c r="B71" s="18">
        <f t="shared" si="26"/>
        <v>125113</v>
      </c>
      <c r="C71" s="18">
        <f t="shared" si="27"/>
        <v>2330</v>
      </c>
      <c r="D71" s="18">
        <f t="shared" si="28"/>
        <v>325113</v>
      </c>
      <c r="E71" s="1">
        <v>251</v>
      </c>
      <c r="F71" s="1">
        <v>13</v>
      </c>
      <c r="G71" s="1">
        <v>3</v>
      </c>
      <c r="H71" s="18">
        <f t="shared" si="23"/>
        <v>0.1</v>
      </c>
      <c r="I71" s="20" t="s">
        <v>558</v>
      </c>
      <c r="J71" s="11">
        <f t="shared" si="24"/>
        <v>6</v>
      </c>
      <c r="K71" s="11">
        <f t="shared" si="24"/>
        <v>6</v>
      </c>
      <c r="L71" s="11">
        <f t="shared" si="24"/>
        <v>1</v>
      </c>
      <c r="M71" s="11">
        <f t="shared" si="29"/>
        <v>384</v>
      </c>
      <c r="N71" s="95">
        <f t="shared" si="33"/>
        <v>65</v>
      </c>
      <c r="O71" s="71">
        <v>2</v>
      </c>
      <c r="P71" s="11" t="str">
        <f t="shared" si="30"/>
        <v>set:items.json image:block_2</v>
      </c>
      <c r="Q71" s="11" t="str">
        <f t="shared" si="31"/>
        <v>block_tag_3</v>
      </c>
      <c r="R71" s="30">
        <v>30</v>
      </c>
      <c r="T71" s="127" t="s">
        <v>73</v>
      </c>
      <c r="U71" s="96" t="str">
        <f t="shared" si="32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21"/>
        <v>0</v>
      </c>
    </row>
    <row r="72" spans="1:24">
      <c r="A72">
        <f t="shared" si="25"/>
        <v>70</v>
      </c>
      <c r="B72" s="18">
        <f t="shared" si="26"/>
        <v>125114</v>
      </c>
      <c r="C72" s="18">
        <f t="shared" si="27"/>
        <v>2331</v>
      </c>
      <c r="D72" s="18">
        <f t="shared" si="28"/>
        <v>325114</v>
      </c>
      <c r="E72" s="1">
        <v>251</v>
      </c>
      <c r="F72" s="1">
        <v>14</v>
      </c>
      <c r="G72" s="1">
        <v>3</v>
      </c>
      <c r="H72" s="18">
        <f t="shared" si="23"/>
        <v>0.1</v>
      </c>
      <c r="I72" s="20" t="s">
        <v>560</v>
      </c>
      <c r="J72" s="11">
        <f t="shared" si="24"/>
        <v>6</v>
      </c>
      <c r="K72" s="11">
        <f t="shared" si="24"/>
        <v>6</v>
      </c>
      <c r="L72" s="11">
        <f t="shared" si="24"/>
        <v>1</v>
      </c>
      <c r="M72" s="11">
        <f t="shared" si="29"/>
        <v>384</v>
      </c>
      <c r="N72" s="95">
        <f t="shared" si="33"/>
        <v>65</v>
      </c>
      <c r="O72" s="71">
        <v>2</v>
      </c>
      <c r="P72" s="11" t="str">
        <f t="shared" si="30"/>
        <v>set:items.json image:block_2</v>
      </c>
      <c r="Q72" s="11" t="str">
        <f t="shared" si="31"/>
        <v>block_tag_3</v>
      </c>
      <c r="R72" s="30">
        <v>31</v>
      </c>
      <c r="T72" s="127" t="s">
        <v>73</v>
      </c>
      <c r="U72" s="96" t="str">
        <f t="shared" si="32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ref="X72:X103" si="34">IF(W72=1,E72,0)</f>
        <v>0</v>
      </c>
    </row>
    <row r="73" spans="1:24">
      <c r="A73">
        <f t="shared" si="25"/>
        <v>71</v>
      </c>
      <c r="B73" s="18">
        <f t="shared" si="26"/>
        <v>125115</v>
      </c>
      <c r="C73" s="18">
        <f t="shared" si="27"/>
        <v>2332</v>
      </c>
      <c r="D73" s="18">
        <f t="shared" si="28"/>
        <v>325115</v>
      </c>
      <c r="E73" s="1">
        <v>251</v>
      </c>
      <c r="F73" s="1">
        <v>15</v>
      </c>
      <c r="G73" s="1">
        <v>3</v>
      </c>
      <c r="H73" s="18">
        <f t="shared" si="23"/>
        <v>0.1</v>
      </c>
      <c r="I73" s="20" t="s">
        <v>562</v>
      </c>
      <c r="J73" s="11">
        <f t="shared" si="24"/>
        <v>6</v>
      </c>
      <c r="K73" s="11">
        <f t="shared" si="24"/>
        <v>6</v>
      </c>
      <c r="L73" s="11">
        <f t="shared" si="24"/>
        <v>1</v>
      </c>
      <c r="M73" s="11">
        <f t="shared" si="29"/>
        <v>384</v>
      </c>
      <c r="N73" s="95">
        <f t="shared" si="33"/>
        <v>65</v>
      </c>
      <c r="O73" s="71">
        <v>2</v>
      </c>
      <c r="P73" s="11" t="str">
        <f t="shared" si="30"/>
        <v>set:items.json image:block_2</v>
      </c>
      <c r="Q73" s="11" t="str">
        <f t="shared" si="31"/>
        <v>block_tag_3</v>
      </c>
      <c r="R73" s="30">
        <v>32</v>
      </c>
      <c r="T73" s="127" t="s">
        <v>73</v>
      </c>
      <c r="U73" s="96" t="str">
        <f t="shared" si="32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4"/>
        <v>0</v>
      </c>
    </row>
    <row r="74" spans="1:24">
      <c r="A74">
        <f t="shared" si="25"/>
        <v>72</v>
      </c>
      <c r="B74" s="18">
        <f t="shared" si="26"/>
        <v>104403</v>
      </c>
      <c r="C74" s="18">
        <f t="shared" si="27"/>
        <v>3311</v>
      </c>
      <c r="D74" s="18">
        <f t="shared" si="28"/>
        <v>304403</v>
      </c>
      <c r="E74" s="1">
        <v>44</v>
      </c>
      <c r="F74" s="1">
        <v>3</v>
      </c>
      <c r="G74" s="1">
        <v>3</v>
      </c>
      <c r="H74" s="18">
        <f t="shared" si="23"/>
        <v>0.1</v>
      </c>
      <c r="I74" s="20" t="s">
        <v>397</v>
      </c>
      <c r="J74" s="11">
        <f t="shared" si="24"/>
        <v>6</v>
      </c>
      <c r="K74" s="11">
        <f t="shared" si="24"/>
        <v>6</v>
      </c>
      <c r="L74" s="11">
        <f t="shared" si="24"/>
        <v>1</v>
      </c>
      <c r="M74" s="11">
        <f t="shared" si="29"/>
        <v>384</v>
      </c>
      <c r="N74" s="95">
        <f t="shared" si="33"/>
        <v>65</v>
      </c>
      <c r="O74" s="71">
        <v>3</v>
      </c>
      <c r="P74" s="11" t="str">
        <f t="shared" si="30"/>
        <v>set:items.json image:block_3</v>
      </c>
      <c r="Q74" s="11" t="str">
        <f t="shared" si="31"/>
        <v>block_tag_2</v>
      </c>
      <c r="R74" s="30">
        <v>11</v>
      </c>
      <c r="T74" s="127" t="s">
        <v>73</v>
      </c>
      <c r="U74" s="96" t="str">
        <f t="shared" si="32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4"/>
        <v>44</v>
      </c>
    </row>
    <row r="75" spans="1:24">
      <c r="A75">
        <f t="shared" si="25"/>
        <v>73</v>
      </c>
      <c r="B75" s="18">
        <f t="shared" si="26"/>
        <v>104404</v>
      </c>
      <c r="C75" s="18">
        <f t="shared" si="27"/>
        <v>3312</v>
      </c>
      <c r="D75" s="18">
        <f t="shared" si="28"/>
        <v>304404</v>
      </c>
      <c r="E75" s="1">
        <v>44</v>
      </c>
      <c r="F75" s="1">
        <v>4</v>
      </c>
      <c r="G75" s="1">
        <v>3</v>
      </c>
      <c r="H75" s="18">
        <f t="shared" si="23"/>
        <v>0.1</v>
      </c>
      <c r="I75" s="20" t="s">
        <v>402</v>
      </c>
      <c r="J75" s="11">
        <f t="shared" si="24"/>
        <v>6</v>
      </c>
      <c r="K75" s="11">
        <f t="shared" si="24"/>
        <v>6</v>
      </c>
      <c r="L75" s="11">
        <f t="shared" si="24"/>
        <v>1</v>
      </c>
      <c r="M75" s="11">
        <f t="shared" si="29"/>
        <v>384</v>
      </c>
      <c r="N75" s="95">
        <f t="shared" si="33"/>
        <v>65</v>
      </c>
      <c r="O75" s="71">
        <v>3</v>
      </c>
      <c r="P75" s="11" t="str">
        <f t="shared" si="30"/>
        <v>set:items.json image:block_3</v>
      </c>
      <c r="Q75" s="11" t="str">
        <f t="shared" si="31"/>
        <v>block_tag_2</v>
      </c>
      <c r="R75" s="30">
        <v>12</v>
      </c>
      <c r="T75" s="127" t="s">
        <v>73</v>
      </c>
      <c r="U75" s="96" t="str">
        <f t="shared" si="32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4"/>
        <v>0</v>
      </c>
    </row>
    <row r="76" spans="1:24">
      <c r="A76">
        <f t="shared" si="25"/>
        <v>74</v>
      </c>
      <c r="B76" s="18">
        <f t="shared" si="26"/>
        <v>104405</v>
      </c>
      <c r="C76" s="18">
        <f t="shared" si="27"/>
        <v>3313</v>
      </c>
      <c r="D76" s="18">
        <f t="shared" si="28"/>
        <v>304405</v>
      </c>
      <c r="E76" s="1">
        <v>44</v>
      </c>
      <c r="F76" s="1">
        <v>5</v>
      </c>
      <c r="G76" s="1">
        <v>3</v>
      </c>
      <c r="H76" s="18">
        <f t="shared" si="23"/>
        <v>0.1</v>
      </c>
      <c r="I76" s="20" t="s">
        <v>406</v>
      </c>
      <c r="J76" s="11">
        <f t="shared" si="24"/>
        <v>6</v>
      </c>
      <c r="K76" s="11">
        <f t="shared" si="24"/>
        <v>6</v>
      </c>
      <c r="L76" s="11">
        <f t="shared" si="24"/>
        <v>1</v>
      </c>
      <c r="M76" s="11">
        <f t="shared" si="29"/>
        <v>384</v>
      </c>
      <c r="N76" s="95">
        <f t="shared" si="33"/>
        <v>65</v>
      </c>
      <c r="O76" s="71">
        <v>3</v>
      </c>
      <c r="P76" s="11" t="str">
        <f t="shared" si="30"/>
        <v>set:items.json image:block_3</v>
      </c>
      <c r="Q76" s="11" t="str">
        <f t="shared" si="31"/>
        <v>block_tag_2</v>
      </c>
      <c r="R76" s="30">
        <v>13</v>
      </c>
      <c r="T76" s="127" t="s">
        <v>73</v>
      </c>
      <c r="U76" s="96" t="str">
        <f t="shared" si="32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4"/>
        <v>0</v>
      </c>
    </row>
    <row r="77" spans="1:24">
      <c r="A77">
        <f t="shared" si="25"/>
        <v>75</v>
      </c>
      <c r="B77" s="18">
        <f t="shared" si="26"/>
        <v>104406</v>
      </c>
      <c r="C77" s="18">
        <f t="shared" si="27"/>
        <v>3314</v>
      </c>
      <c r="D77" s="18">
        <f t="shared" si="28"/>
        <v>304406</v>
      </c>
      <c r="E77" s="1">
        <v>44</v>
      </c>
      <c r="F77" s="1">
        <v>6</v>
      </c>
      <c r="G77" s="1">
        <v>3</v>
      </c>
      <c r="H77" s="18">
        <f t="shared" si="23"/>
        <v>0.1</v>
      </c>
      <c r="I77" s="20" t="s">
        <v>410</v>
      </c>
      <c r="J77" s="11">
        <f t="shared" si="24"/>
        <v>6</v>
      </c>
      <c r="K77" s="11">
        <f t="shared" si="24"/>
        <v>6</v>
      </c>
      <c r="L77" s="11">
        <f t="shared" si="24"/>
        <v>1</v>
      </c>
      <c r="M77" s="11">
        <f t="shared" si="29"/>
        <v>384</v>
      </c>
      <c r="N77" s="95">
        <f t="shared" si="33"/>
        <v>65</v>
      </c>
      <c r="O77" s="71">
        <v>3</v>
      </c>
      <c r="P77" s="11" t="str">
        <f t="shared" si="30"/>
        <v>set:items.json image:block_3</v>
      </c>
      <c r="Q77" s="11" t="str">
        <f t="shared" si="31"/>
        <v>block_tag_2</v>
      </c>
      <c r="R77" s="30">
        <v>14</v>
      </c>
      <c r="T77" s="127" t="s">
        <v>73</v>
      </c>
      <c r="U77" s="96" t="str">
        <f t="shared" si="32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4"/>
        <v>0</v>
      </c>
    </row>
    <row r="78" spans="1:24">
      <c r="A78">
        <f t="shared" si="25"/>
        <v>76</v>
      </c>
      <c r="B78" s="18">
        <f t="shared" si="26"/>
        <v>104401</v>
      </c>
      <c r="C78" s="18">
        <f t="shared" si="27"/>
        <v>3315</v>
      </c>
      <c r="D78" s="18">
        <f t="shared" si="28"/>
        <v>304401</v>
      </c>
      <c r="E78" s="1">
        <v>44</v>
      </c>
      <c r="F78" s="1">
        <v>1</v>
      </c>
      <c r="G78" s="1">
        <v>3</v>
      </c>
      <c r="H78" s="18">
        <f t="shared" si="23"/>
        <v>0.1</v>
      </c>
      <c r="I78" s="20" t="s">
        <v>387</v>
      </c>
      <c r="J78" s="11">
        <f t="shared" si="24"/>
        <v>6</v>
      </c>
      <c r="K78" s="11">
        <f t="shared" si="24"/>
        <v>6</v>
      </c>
      <c r="L78" s="11">
        <f t="shared" si="24"/>
        <v>1</v>
      </c>
      <c r="M78" s="11">
        <f t="shared" si="29"/>
        <v>384</v>
      </c>
      <c r="N78" s="95">
        <f t="shared" si="33"/>
        <v>65</v>
      </c>
      <c r="O78" s="71">
        <v>3</v>
      </c>
      <c r="P78" s="11" t="str">
        <f t="shared" si="30"/>
        <v>set:items.json image:block_3</v>
      </c>
      <c r="Q78" s="11" t="str">
        <f t="shared" si="31"/>
        <v>block_tag_2</v>
      </c>
      <c r="R78" s="30">
        <v>15</v>
      </c>
      <c r="T78" s="127" t="s">
        <v>73</v>
      </c>
      <c r="U78" s="96" t="str">
        <f t="shared" si="32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4"/>
        <v>0</v>
      </c>
    </row>
    <row r="79" spans="1:24">
      <c r="A79">
        <f t="shared" si="25"/>
        <v>77</v>
      </c>
      <c r="B79" s="18">
        <f t="shared" si="26"/>
        <v>112600</v>
      </c>
      <c r="C79" s="18">
        <f t="shared" si="27"/>
        <v>3322</v>
      </c>
      <c r="D79" s="18">
        <f t="shared" si="28"/>
        <v>312600</v>
      </c>
      <c r="E79" s="1">
        <v>126</v>
      </c>
      <c r="F79" s="1">
        <v>0</v>
      </c>
      <c r="G79" s="1">
        <v>3</v>
      </c>
      <c r="H79" s="18">
        <f t="shared" si="23"/>
        <v>0.1</v>
      </c>
      <c r="I79" s="20" t="s">
        <v>474</v>
      </c>
      <c r="J79" s="11">
        <f t="shared" si="24"/>
        <v>6</v>
      </c>
      <c r="K79" s="11">
        <f t="shared" si="24"/>
        <v>6</v>
      </c>
      <c r="L79" s="11">
        <f t="shared" si="24"/>
        <v>1</v>
      </c>
      <c r="M79" s="11">
        <f t="shared" si="29"/>
        <v>384</v>
      </c>
      <c r="N79" s="95">
        <f t="shared" si="33"/>
        <v>65</v>
      </c>
      <c r="O79" s="71">
        <v>3</v>
      </c>
      <c r="P79" s="11" t="str">
        <f t="shared" si="30"/>
        <v>set:items.json image:block_3</v>
      </c>
      <c r="Q79" s="11" t="str">
        <f t="shared" si="31"/>
        <v>block_tag_2</v>
      </c>
      <c r="R79" s="30">
        <v>22</v>
      </c>
      <c r="T79" s="127" t="s">
        <v>73</v>
      </c>
      <c r="U79" s="96" t="str">
        <f t="shared" si="32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4"/>
        <v>126</v>
      </c>
    </row>
    <row r="80" spans="1:24">
      <c r="A80">
        <f t="shared" si="25"/>
        <v>78</v>
      </c>
      <c r="B80" s="18">
        <f t="shared" si="26"/>
        <v>112601</v>
      </c>
      <c r="C80" s="18">
        <f t="shared" si="27"/>
        <v>3323</v>
      </c>
      <c r="D80" s="18">
        <f t="shared" si="28"/>
        <v>312601</v>
      </c>
      <c r="E80" s="1">
        <v>126</v>
      </c>
      <c r="F80" s="1">
        <v>1</v>
      </c>
      <c r="G80" s="1">
        <v>3</v>
      </c>
      <c r="H80" s="18">
        <f t="shared" si="23"/>
        <v>0.1</v>
      </c>
      <c r="I80" s="20" t="s">
        <v>476</v>
      </c>
      <c r="J80" s="11">
        <f t="shared" si="24"/>
        <v>6</v>
      </c>
      <c r="K80" s="11">
        <f t="shared" si="24"/>
        <v>6</v>
      </c>
      <c r="L80" s="11">
        <f t="shared" si="24"/>
        <v>1</v>
      </c>
      <c r="M80" s="11">
        <f t="shared" si="29"/>
        <v>384</v>
      </c>
      <c r="N80" s="95">
        <f t="shared" si="33"/>
        <v>65</v>
      </c>
      <c r="O80" s="71">
        <v>3</v>
      </c>
      <c r="P80" s="11" t="str">
        <f t="shared" si="30"/>
        <v>set:items.json image:block_3</v>
      </c>
      <c r="Q80" s="11" t="str">
        <f t="shared" si="31"/>
        <v>block_tag_2</v>
      </c>
      <c r="R80" s="30">
        <v>23</v>
      </c>
      <c r="T80" s="127" t="s">
        <v>73</v>
      </c>
      <c r="U80" s="96" t="str">
        <f t="shared" si="32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4"/>
        <v>0</v>
      </c>
    </row>
    <row r="81" spans="1:24">
      <c r="A81">
        <f t="shared" si="25"/>
        <v>79</v>
      </c>
      <c r="B81" s="18">
        <f t="shared" si="26"/>
        <v>112602</v>
      </c>
      <c r="C81" s="18">
        <f t="shared" si="27"/>
        <v>3324</v>
      </c>
      <c r="D81" s="18">
        <f t="shared" si="28"/>
        <v>312602</v>
      </c>
      <c r="E81" s="1">
        <v>126</v>
      </c>
      <c r="F81" s="1">
        <v>2</v>
      </c>
      <c r="G81" s="1">
        <v>3</v>
      </c>
      <c r="H81" s="18">
        <f t="shared" si="23"/>
        <v>0.1</v>
      </c>
      <c r="I81" s="20" t="s">
        <v>478</v>
      </c>
      <c r="J81" s="11">
        <f t="shared" si="24"/>
        <v>6</v>
      </c>
      <c r="K81" s="11">
        <f t="shared" si="24"/>
        <v>6</v>
      </c>
      <c r="L81" s="11">
        <f t="shared" si="24"/>
        <v>1</v>
      </c>
      <c r="M81" s="11">
        <f t="shared" si="29"/>
        <v>384</v>
      </c>
      <c r="N81" s="95">
        <f t="shared" si="33"/>
        <v>65</v>
      </c>
      <c r="O81" s="71">
        <v>3</v>
      </c>
      <c r="P81" s="11" t="str">
        <f t="shared" si="30"/>
        <v>set:items.json image:block_3</v>
      </c>
      <c r="Q81" s="11" t="str">
        <f t="shared" si="31"/>
        <v>block_tag_2</v>
      </c>
      <c r="R81" s="30">
        <v>24</v>
      </c>
      <c r="T81" s="127" t="s">
        <v>73</v>
      </c>
      <c r="U81" s="96" t="str">
        <f t="shared" si="32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4"/>
        <v>0</v>
      </c>
    </row>
    <row r="82" spans="1:24">
      <c r="A82">
        <f t="shared" si="25"/>
        <v>80</v>
      </c>
      <c r="B82" s="18">
        <f t="shared" si="26"/>
        <v>112603</v>
      </c>
      <c r="C82" s="18">
        <f t="shared" si="27"/>
        <v>3325</v>
      </c>
      <c r="D82" s="18">
        <f t="shared" si="28"/>
        <v>312603</v>
      </c>
      <c r="E82" s="1">
        <v>126</v>
      </c>
      <c r="F82" s="1">
        <v>3</v>
      </c>
      <c r="G82" s="1">
        <v>3</v>
      </c>
      <c r="H82" s="18">
        <f t="shared" si="23"/>
        <v>0.1</v>
      </c>
      <c r="I82" s="20" t="s">
        <v>480</v>
      </c>
      <c r="J82" s="11">
        <f t="shared" si="24"/>
        <v>6</v>
      </c>
      <c r="K82" s="11">
        <f t="shared" si="24"/>
        <v>6</v>
      </c>
      <c r="L82" s="11">
        <f t="shared" si="24"/>
        <v>1</v>
      </c>
      <c r="M82" s="11">
        <f t="shared" si="29"/>
        <v>384</v>
      </c>
      <c r="N82" s="95">
        <f t="shared" si="33"/>
        <v>65</v>
      </c>
      <c r="O82" s="71">
        <v>3</v>
      </c>
      <c r="P82" s="11" t="str">
        <f t="shared" si="30"/>
        <v>set:items.json image:block_3</v>
      </c>
      <c r="Q82" s="11" t="str">
        <f t="shared" si="31"/>
        <v>block_tag_2</v>
      </c>
      <c r="R82" s="30">
        <v>25</v>
      </c>
      <c r="T82" s="127" t="s">
        <v>73</v>
      </c>
      <c r="U82" s="96" t="str">
        <f t="shared" si="32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4"/>
        <v>0</v>
      </c>
    </row>
    <row r="83" spans="1:24">
      <c r="A83">
        <f t="shared" si="25"/>
        <v>81</v>
      </c>
      <c r="B83" s="18">
        <f t="shared" si="26"/>
        <v>112604</v>
      </c>
      <c r="C83" s="18">
        <f t="shared" si="27"/>
        <v>3326</v>
      </c>
      <c r="D83" s="18">
        <f t="shared" si="28"/>
        <v>312604</v>
      </c>
      <c r="E83" s="1">
        <v>126</v>
      </c>
      <c r="F83" s="1">
        <v>4</v>
      </c>
      <c r="G83" s="1">
        <v>3</v>
      </c>
      <c r="H83" s="18">
        <f t="shared" si="23"/>
        <v>0.1</v>
      </c>
      <c r="I83" s="20" t="s">
        <v>482</v>
      </c>
      <c r="J83" s="11">
        <f t="shared" si="24"/>
        <v>6</v>
      </c>
      <c r="K83" s="11">
        <f t="shared" si="24"/>
        <v>6</v>
      </c>
      <c r="L83" s="11">
        <f t="shared" si="24"/>
        <v>1</v>
      </c>
      <c r="M83" s="11">
        <f t="shared" si="29"/>
        <v>384</v>
      </c>
      <c r="N83" s="95">
        <f t="shared" si="33"/>
        <v>65</v>
      </c>
      <c r="O83" s="71">
        <v>3</v>
      </c>
      <c r="P83" s="11" t="str">
        <f t="shared" si="30"/>
        <v>set:items.json image:block_3</v>
      </c>
      <c r="Q83" s="11" t="str">
        <f t="shared" si="31"/>
        <v>block_tag_2</v>
      </c>
      <c r="R83" s="30">
        <v>26</v>
      </c>
      <c r="T83" s="127" t="s">
        <v>73</v>
      </c>
      <c r="U83" s="96" t="str">
        <f t="shared" si="32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4"/>
        <v>0</v>
      </c>
    </row>
    <row r="84" spans="1:24">
      <c r="A84">
        <f t="shared" si="25"/>
        <v>82</v>
      </c>
      <c r="B84" s="18">
        <f t="shared" si="26"/>
        <v>112605</v>
      </c>
      <c r="C84" s="18">
        <f t="shared" si="27"/>
        <v>3327</v>
      </c>
      <c r="D84" s="18">
        <f t="shared" si="28"/>
        <v>312605</v>
      </c>
      <c r="E84" s="1">
        <v>126</v>
      </c>
      <c r="F84" s="1">
        <v>5</v>
      </c>
      <c r="G84" s="1">
        <v>3</v>
      </c>
      <c r="H84" s="18">
        <f t="shared" si="23"/>
        <v>0.1</v>
      </c>
      <c r="I84" s="20" t="s">
        <v>484</v>
      </c>
      <c r="J84" s="11">
        <f t="shared" ref="J84:L103" si="35">VLOOKUP($G84,经济表_方块价格积分,J$2,1)</f>
        <v>6</v>
      </c>
      <c r="K84" s="11">
        <f t="shared" si="35"/>
        <v>6</v>
      </c>
      <c r="L84" s="11">
        <f t="shared" si="35"/>
        <v>1</v>
      </c>
      <c r="M84" s="11">
        <f t="shared" si="29"/>
        <v>384</v>
      </c>
      <c r="N84" s="95">
        <f t="shared" si="33"/>
        <v>65</v>
      </c>
      <c r="O84" s="71">
        <v>3</v>
      </c>
      <c r="P84" s="11" t="str">
        <f t="shared" si="30"/>
        <v>set:items.json image:block_3</v>
      </c>
      <c r="Q84" s="11" t="str">
        <f t="shared" si="31"/>
        <v>block_tag_2</v>
      </c>
      <c r="R84" s="30">
        <v>27</v>
      </c>
      <c r="T84" s="127" t="s">
        <v>73</v>
      </c>
      <c r="U84" s="96" t="str">
        <f t="shared" si="32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4"/>
        <v>0</v>
      </c>
    </row>
    <row r="85" spans="1:24">
      <c r="A85">
        <f t="shared" si="25"/>
        <v>83</v>
      </c>
      <c r="B85" s="18">
        <f t="shared" si="26"/>
        <v>106700</v>
      </c>
      <c r="C85" s="18">
        <f t="shared" si="27"/>
        <v>3331</v>
      </c>
      <c r="D85" s="18">
        <f t="shared" si="28"/>
        <v>306700</v>
      </c>
      <c r="E85" s="1">
        <v>67</v>
      </c>
      <c r="F85" s="1">
        <v>0</v>
      </c>
      <c r="G85" s="1">
        <v>3</v>
      </c>
      <c r="H85" s="18">
        <f t="shared" si="23"/>
        <v>0.1</v>
      </c>
      <c r="I85" s="20" t="s">
        <v>418</v>
      </c>
      <c r="J85" s="11">
        <f t="shared" si="35"/>
        <v>6</v>
      </c>
      <c r="K85" s="11">
        <f t="shared" si="35"/>
        <v>6</v>
      </c>
      <c r="L85" s="11">
        <f t="shared" si="35"/>
        <v>1</v>
      </c>
      <c r="M85" s="11">
        <f t="shared" si="29"/>
        <v>384</v>
      </c>
      <c r="N85" s="95">
        <f t="shared" si="33"/>
        <v>65</v>
      </c>
      <c r="O85" s="71">
        <v>3</v>
      </c>
      <c r="P85" s="11" t="str">
        <f t="shared" si="30"/>
        <v>set:items.json image:block_3</v>
      </c>
      <c r="Q85" s="11" t="str">
        <f t="shared" si="31"/>
        <v>block_tag_2</v>
      </c>
      <c r="R85" s="30">
        <v>31</v>
      </c>
      <c r="T85" s="127" t="s">
        <v>73</v>
      </c>
      <c r="U85" s="96" t="str">
        <f t="shared" si="32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4"/>
        <v>67</v>
      </c>
    </row>
    <row r="86" spans="1:24">
      <c r="A86">
        <f t="shared" si="25"/>
        <v>84</v>
      </c>
      <c r="B86" s="18">
        <f t="shared" si="26"/>
        <v>110800</v>
      </c>
      <c r="C86" s="18">
        <f t="shared" si="27"/>
        <v>3332</v>
      </c>
      <c r="D86" s="18">
        <f t="shared" si="28"/>
        <v>310800</v>
      </c>
      <c r="E86" s="1">
        <v>108</v>
      </c>
      <c r="F86" s="1">
        <v>0</v>
      </c>
      <c r="G86" s="1">
        <v>3</v>
      </c>
      <c r="H86" s="18">
        <f t="shared" si="23"/>
        <v>0.1</v>
      </c>
      <c r="I86" s="20" t="s">
        <v>464</v>
      </c>
      <c r="J86" s="11">
        <f t="shared" si="35"/>
        <v>6</v>
      </c>
      <c r="K86" s="11">
        <f t="shared" si="35"/>
        <v>6</v>
      </c>
      <c r="L86" s="11">
        <f t="shared" si="35"/>
        <v>1</v>
      </c>
      <c r="M86" s="11">
        <f t="shared" si="29"/>
        <v>384</v>
      </c>
      <c r="N86" s="95">
        <f t="shared" si="33"/>
        <v>65</v>
      </c>
      <c r="O86" s="71">
        <v>3</v>
      </c>
      <c r="P86" s="11" t="str">
        <f t="shared" si="30"/>
        <v>set:items.json image:block_3</v>
      </c>
      <c r="Q86" s="11" t="str">
        <f t="shared" si="31"/>
        <v>block_tag_2</v>
      </c>
      <c r="R86" s="30">
        <v>32</v>
      </c>
      <c r="T86" s="127" t="s">
        <v>73</v>
      </c>
      <c r="U86" s="96" t="str">
        <f t="shared" si="32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4"/>
        <v>108</v>
      </c>
    </row>
    <row r="87" spans="1:24">
      <c r="A87">
        <f t="shared" si="25"/>
        <v>85</v>
      </c>
      <c r="B87" s="18">
        <f t="shared" si="26"/>
        <v>110900</v>
      </c>
      <c r="C87" s="18">
        <f t="shared" si="27"/>
        <v>3333</v>
      </c>
      <c r="D87" s="18">
        <f t="shared" si="28"/>
        <v>310900</v>
      </c>
      <c r="E87" s="1">
        <v>109</v>
      </c>
      <c r="F87" s="1">
        <v>0</v>
      </c>
      <c r="G87" s="1">
        <v>3</v>
      </c>
      <c r="H87" s="18">
        <f t="shared" si="23"/>
        <v>0.1</v>
      </c>
      <c r="I87" s="20" t="s">
        <v>467</v>
      </c>
      <c r="J87" s="11">
        <f t="shared" si="35"/>
        <v>6</v>
      </c>
      <c r="K87" s="11">
        <f t="shared" si="35"/>
        <v>6</v>
      </c>
      <c r="L87" s="11">
        <f t="shared" si="35"/>
        <v>1</v>
      </c>
      <c r="M87" s="11">
        <f t="shared" si="29"/>
        <v>384</v>
      </c>
      <c r="N87" s="95">
        <f t="shared" si="33"/>
        <v>65</v>
      </c>
      <c r="O87" s="71">
        <v>3</v>
      </c>
      <c r="P87" s="11" t="str">
        <f t="shared" si="30"/>
        <v>set:items.json image:block_3</v>
      </c>
      <c r="Q87" s="11" t="str">
        <f t="shared" si="31"/>
        <v>block_tag_2</v>
      </c>
      <c r="R87" s="30">
        <v>33</v>
      </c>
      <c r="T87" s="127" t="s">
        <v>73</v>
      </c>
      <c r="U87" s="96" t="str">
        <f t="shared" si="32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4"/>
        <v>109</v>
      </c>
    </row>
    <row r="88" spans="1:24">
      <c r="A88">
        <f t="shared" si="25"/>
        <v>86</v>
      </c>
      <c r="B88" s="18">
        <f t="shared" si="26"/>
        <v>111400</v>
      </c>
      <c r="C88" s="18">
        <f t="shared" si="27"/>
        <v>3334</v>
      </c>
      <c r="D88" s="18">
        <f t="shared" si="28"/>
        <v>311400</v>
      </c>
      <c r="E88" s="1">
        <v>114</v>
      </c>
      <c r="F88" s="1">
        <v>0</v>
      </c>
      <c r="G88" s="1">
        <v>3</v>
      </c>
      <c r="H88" s="18">
        <f t="shared" si="23"/>
        <v>0.1</v>
      </c>
      <c r="I88" s="20" t="s">
        <v>472</v>
      </c>
      <c r="J88" s="11">
        <f t="shared" si="35"/>
        <v>6</v>
      </c>
      <c r="K88" s="11">
        <f t="shared" si="35"/>
        <v>6</v>
      </c>
      <c r="L88" s="11">
        <f t="shared" si="35"/>
        <v>1</v>
      </c>
      <c r="M88" s="11">
        <f t="shared" si="29"/>
        <v>384</v>
      </c>
      <c r="N88" s="95">
        <f t="shared" si="33"/>
        <v>65</v>
      </c>
      <c r="O88" s="71">
        <v>3</v>
      </c>
      <c r="P88" s="11" t="str">
        <f t="shared" si="30"/>
        <v>set:items.json image:block_3</v>
      </c>
      <c r="Q88" s="11" t="str">
        <f t="shared" si="31"/>
        <v>block_tag_2</v>
      </c>
      <c r="R88" s="30">
        <v>34</v>
      </c>
      <c r="T88" s="127" t="s">
        <v>73</v>
      </c>
      <c r="U88" s="96" t="str">
        <f t="shared" si="32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4"/>
        <v>114</v>
      </c>
    </row>
    <row r="89" spans="1:24">
      <c r="A89">
        <f t="shared" si="25"/>
        <v>87</v>
      </c>
      <c r="B89" s="18">
        <f t="shared" si="26"/>
        <v>112800</v>
      </c>
      <c r="C89" s="18">
        <f t="shared" si="27"/>
        <v>3335</v>
      </c>
      <c r="D89" s="18">
        <f t="shared" si="28"/>
        <v>312800</v>
      </c>
      <c r="E89" s="1">
        <v>128</v>
      </c>
      <c r="F89" s="1">
        <v>0</v>
      </c>
      <c r="G89" s="1">
        <v>3</v>
      </c>
      <c r="H89" s="18">
        <f t="shared" si="23"/>
        <v>0.1</v>
      </c>
      <c r="I89" s="20" t="s">
        <v>486</v>
      </c>
      <c r="J89" s="11">
        <f t="shared" si="35"/>
        <v>6</v>
      </c>
      <c r="K89" s="11">
        <f t="shared" si="35"/>
        <v>6</v>
      </c>
      <c r="L89" s="11">
        <f t="shared" si="35"/>
        <v>1</v>
      </c>
      <c r="M89" s="11">
        <f t="shared" si="29"/>
        <v>384</v>
      </c>
      <c r="N89" s="95">
        <f t="shared" si="33"/>
        <v>65</v>
      </c>
      <c r="O89" s="71">
        <v>3</v>
      </c>
      <c r="P89" s="11" t="str">
        <f t="shared" si="30"/>
        <v>set:items.json image:block_3</v>
      </c>
      <c r="Q89" s="11" t="str">
        <f t="shared" si="31"/>
        <v>block_tag_2</v>
      </c>
      <c r="R89" s="30">
        <v>35</v>
      </c>
      <c r="T89" s="127" t="s">
        <v>73</v>
      </c>
      <c r="U89" s="96" t="str">
        <f t="shared" si="32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4"/>
        <v>128</v>
      </c>
    </row>
    <row r="90" spans="1:24">
      <c r="A90">
        <f t="shared" si="25"/>
        <v>88</v>
      </c>
      <c r="B90" s="18">
        <f t="shared" si="26"/>
        <v>105300</v>
      </c>
      <c r="C90" s="18">
        <f t="shared" si="27"/>
        <v>3341</v>
      </c>
      <c r="D90" s="18">
        <f t="shared" si="28"/>
        <v>305300</v>
      </c>
      <c r="E90" s="1">
        <v>53</v>
      </c>
      <c r="F90" s="1">
        <v>0</v>
      </c>
      <c r="G90" s="1">
        <v>3</v>
      </c>
      <c r="H90" s="18">
        <f t="shared" si="23"/>
        <v>0.1</v>
      </c>
      <c r="I90" s="20" t="s">
        <v>414</v>
      </c>
      <c r="J90" s="11">
        <f t="shared" si="35"/>
        <v>6</v>
      </c>
      <c r="K90" s="11">
        <f t="shared" si="35"/>
        <v>6</v>
      </c>
      <c r="L90" s="11">
        <f t="shared" si="35"/>
        <v>1</v>
      </c>
      <c r="M90" s="11">
        <f t="shared" si="29"/>
        <v>384</v>
      </c>
      <c r="N90" s="95">
        <f t="shared" si="33"/>
        <v>65</v>
      </c>
      <c r="O90" s="71">
        <v>3</v>
      </c>
      <c r="P90" s="11" t="str">
        <f t="shared" si="30"/>
        <v>set:items.json image:block_3</v>
      </c>
      <c r="Q90" s="11" t="str">
        <f t="shared" si="31"/>
        <v>block_tag_2</v>
      </c>
      <c r="R90" s="30">
        <v>41</v>
      </c>
      <c r="T90" s="127" t="s">
        <v>73</v>
      </c>
      <c r="U90" s="96" t="str">
        <f t="shared" si="32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4"/>
        <v>53</v>
      </c>
    </row>
    <row r="91" spans="1:24">
      <c r="A91">
        <f t="shared" si="25"/>
        <v>89</v>
      </c>
      <c r="B91" s="18">
        <f t="shared" si="26"/>
        <v>113400</v>
      </c>
      <c r="C91" s="18">
        <f t="shared" si="27"/>
        <v>3342</v>
      </c>
      <c r="D91" s="18">
        <f t="shared" si="28"/>
        <v>313400</v>
      </c>
      <c r="E91" s="1">
        <v>134</v>
      </c>
      <c r="F91" s="1">
        <v>0</v>
      </c>
      <c r="G91" s="1">
        <v>3</v>
      </c>
      <c r="H91" s="18">
        <f t="shared" si="23"/>
        <v>0.1</v>
      </c>
      <c r="I91" s="20" t="s">
        <v>488</v>
      </c>
      <c r="J91" s="11">
        <f t="shared" si="35"/>
        <v>6</v>
      </c>
      <c r="K91" s="11">
        <f t="shared" si="35"/>
        <v>6</v>
      </c>
      <c r="L91" s="11">
        <f t="shared" si="35"/>
        <v>1</v>
      </c>
      <c r="M91" s="11">
        <f t="shared" si="29"/>
        <v>384</v>
      </c>
      <c r="N91" s="95">
        <f t="shared" si="33"/>
        <v>65</v>
      </c>
      <c r="O91" s="71">
        <v>3</v>
      </c>
      <c r="P91" s="11" t="str">
        <f t="shared" si="30"/>
        <v>set:items.json image:block_3</v>
      </c>
      <c r="Q91" s="11" t="str">
        <f t="shared" si="31"/>
        <v>block_tag_2</v>
      </c>
      <c r="R91" s="30">
        <v>42</v>
      </c>
      <c r="T91" s="127" t="s">
        <v>73</v>
      </c>
      <c r="U91" s="96" t="str">
        <f t="shared" si="32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4"/>
        <v>134</v>
      </c>
    </row>
    <row r="92" spans="1:24">
      <c r="A92">
        <f t="shared" si="25"/>
        <v>90</v>
      </c>
      <c r="B92" s="18">
        <f t="shared" si="26"/>
        <v>113500</v>
      </c>
      <c r="C92" s="18">
        <f t="shared" si="27"/>
        <v>3343</v>
      </c>
      <c r="D92" s="18">
        <f t="shared" si="28"/>
        <v>313500</v>
      </c>
      <c r="E92" s="1">
        <v>135</v>
      </c>
      <c r="F92" s="1">
        <v>0</v>
      </c>
      <c r="G92" s="1">
        <v>3</v>
      </c>
      <c r="H92" s="18">
        <f t="shared" si="23"/>
        <v>0.1</v>
      </c>
      <c r="I92" s="20" t="s">
        <v>490</v>
      </c>
      <c r="J92" s="11">
        <f t="shared" si="35"/>
        <v>6</v>
      </c>
      <c r="K92" s="11">
        <f t="shared" si="35"/>
        <v>6</v>
      </c>
      <c r="L92" s="11">
        <f t="shared" si="35"/>
        <v>1</v>
      </c>
      <c r="M92" s="11">
        <f t="shared" si="29"/>
        <v>384</v>
      </c>
      <c r="N92" s="95">
        <f t="shared" si="33"/>
        <v>65</v>
      </c>
      <c r="O92" s="71">
        <v>3</v>
      </c>
      <c r="P92" s="11" t="str">
        <f t="shared" si="30"/>
        <v>set:items.json image:block_3</v>
      </c>
      <c r="Q92" s="11" t="str">
        <f t="shared" si="31"/>
        <v>block_tag_2</v>
      </c>
      <c r="R92" s="30">
        <v>43</v>
      </c>
      <c r="T92" s="127" t="s">
        <v>73</v>
      </c>
      <c r="U92" s="96" t="str">
        <f t="shared" si="32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4"/>
        <v>135</v>
      </c>
    </row>
    <row r="93" spans="1:24">
      <c r="A93">
        <f t="shared" si="25"/>
        <v>91</v>
      </c>
      <c r="B93" s="18">
        <f t="shared" si="26"/>
        <v>113600</v>
      </c>
      <c r="C93" s="18">
        <f t="shared" si="27"/>
        <v>3344</v>
      </c>
      <c r="D93" s="18">
        <f t="shared" si="28"/>
        <v>313600</v>
      </c>
      <c r="E93" s="1">
        <v>136</v>
      </c>
      <c r="F93" s="1">
        <v>0</v>
      </c>
      <c r="G93" s="1">
        <v>3</v>
      </c>
      <c r="H93" s="18">
        <f t="shared" si="23"/>
        <v>0.1</v>
      </c>
      <c r="I93" s="20" t="s">
        <v>492</v>
      </c>
      <c r="J93" s="11">
        <f t="shared" si="35"/>
        <v>6</v>
      </c>
      <c r="K93" s="11">
        <f t="shared" si="35"/>
        <v>6</v>
      </c>
      <c r="L93" s="11">
        <f t="shared" si="35"/>
        <v>1</v>
      </c>
      <c r="M93" s="11">
        <f t="shared" si="29"/>
        <v>384</v>
      </c>
      <c r="N93" s="95">
        <f t="shared" si="33"/>
        <v>65</v>
      </c>
      <c r="O93" s="71">
        <v>3</v>
      </c>
      <c r="P93" s="11" t="str">
        <f t="shared" si="30"/>
        <v>set:items.json image:block_3</v>
      </c>
      <c r="Q93" s="11" t="str">
        <f t="shared" si="31"/>
        <v>block_tag_2</v>
      </c>
      <c r="R93" s="30">
        <v>44</v>
      </c>
      <c r="T93" s="127" t="s">
        <v>73</v>
      </c>
      <c r="U93" s="96" t="str">
        <f t="shared" si="32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4"/>
        <v>136</v>
      </c>
    </row>
    <row r="94" spans="1:24">
      <c r="A94">
        <f t="shared" si="25"/>
        <v>92</v>
      </c>
      <c r="B94" s="18">
        <f t="shared" si="26"/>
        <v>116400</v>
      </c>
      <c r="C94" s="18">
        <f t="shared" si="27"/>
        <v>3345</v>
      </c>
      <c r="D94" s="18">
        <f t="shared" si="28"/>
        <v>316400</v>
      </c>
      <c r="E94" s="1">
        <v>164</v>
      </c>
      <c r="F94" s="1">
        <v>0</v>
      </c>
      <c r="G94" s="1">
        <v>3</v>
      </c>
      <c r="H94" s="18">
        <f t="shared" si="23"/>
        <v>0.1</v>
      </c>
      <c r="I94" s="20" t="s">
        <v>530</v>
      </c>
      <c r="J94" s="11">
        <f t="shared" si="35"/>
        <v>6</v>
      </c>
      <c r="K94" s="11">
        <f t="shared" si="35"/>
        <v>6</v>
      </c>
      <c r="L94" s="11">
        <f t="shared" si="35"/>
        <v>1</v>
      </c>
      <c r="M94" s="11">
        <f t="shared" si="29"/>
        <v>384</v>
      </c>
      <c r="N94" s="95">
        <f t="shared" si="33"/>
        <v>65</v>
      </c>
      <c r="O94" s="71">
        <v>3</v>
      </c>
      <c r="P94" s="11" t="str">
        <f t="shared" si="30"/>
        <v>set:items.json image:block_3</v>
      </c>
      <c r="Q94" s="11" t="str">
        <f t="shared" si="31"/>
        <v>block_tag_2</v>
      </c>
      <c r="R94" s="30">
        <v>45</v>
      </c>
      <c r="T94" s="127" t="s">
        <v>73</v>
      </c>
      <c r="U94" s="96" t="str">
        <f t="shared" si="32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4"/>
        <v>164</v>
      </c>
    </row>
    <row r="95" spans="1:24">
      <c r="A95">
        <f t="shared" si="25"/>
        <v>93</v>
      </c>
      <c r="B95" s="18">
        <f t="shared" si="26"/>
        <v>104400</v>
      </c>
      <c r="C95" s="18">
        <f t="shared" si="27"/>
        <v>3399</v>
      </c>
      <c r="D95" s="18">
        <f t="shared" si="28"/>
        <v>304400</v>
      </c>
      <c r="E95" s="1">
        <v>44</v>
      </c>
      <c r="F95" s="1">
        <v>0</v>
      </c>
      <c r="G95" s="1">
        <v>3</v>
      </c>
      <c r="H95" s="18">
        <f t="shared" ref="H95:H126" si="36">$H$2</f>
        <v>0.1</v>
      </c>
      <c r="I95" s="20" t="s">
        <v>383</v>
      </c>
      <c r="J95" s="11">
        <f t="shared" si="35"/>
        <v>6</v>
      </c>
      <c r="K95" s="11">
        <f t="shared" si="35"/>
        <v>6</v>
      </c>
      <c r="L95" s="11">
        <f t="shared" si="35"/>
        <v>1</v>
      </c>
      <c r="M95" s="11">
        <f t="shared" si="29"/>
        <v>384</v>
      </c>
      <c r="N95" s="95">
        <f t="shared" si="33"/>
        <v>65</v>
      </c>
      <c r="O95" s="71">
        <v>3</v>
      </c>
      <c r="P95" s="11" t="str">
        <f t="shared" si="30"/>
        <v>set:items.json image:block_3</v>
      </c>
      <c r="Q95" s="11" t="str">
        <f t="shared" si="31"/>
        <v>block_tag_2</v>
      </c>
      <c r="R95" s="30">
        <v>99</v>
      </c>
      <c r="T95" s="127" t="s">
        <v>73</v>
      </c>
      <c r="U95" s="96" t="str">
        <f t="shared" si="32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4"/>
        <v>0</v>
      </c>
    </row>
    <row r="96" spans="1:24">
      <c r="A96">
        <f t="shared" si="25"/>
        <v>94</v>
      </c>
      <c r="B96" s="18">
        <f t="shared" si="26"/>
        <v>104407</v>
      </c>
      <c r="C96" s="18">
        <f t="shared" si="27"/>
        <v>3410</v>
      </c>
      <c r="D96" s="18">
        <f t="shared" si="28"/>
        <v>404407</v>
      </c>
      <c r="E96" s="1">
        <v>44</v>
      </c>
      <c r="F96" s="1">
        <v>7</v>
      </c>
      <c r="G96" s="1">
        <v>4</v>
      </c>
      <c r="H96" s="18">
        <f t="shared" si="36"/>
        <v>0.1</v>
      </c>
      <c r="I96" s="20" t="s">
        <v>568</v>
      </c>
      <c r="J96" s="11">
        <f t="shared" si="35"/>
        <v>8</v>
      </c>
      <c r="K96" s="11">
        <f t="shared" si="35"/>
        <v>8</v>
      </c>
      <c r="L96" s="11">
        <f t="shared" si="35"/>
        <v>1</v>
      </c>
      <c r="M96" s="11">
        <f t="shared" si="29"/>
        <v>512</v>
      </c>
      <c r="N96" s="95">
        <f t="shared" si="33"/>
        <v>65</v>
      </c>
      <c r="O96" s="71">
        <v>3</v>
      </c>
      <c r="P96" s="11" t="str">
        <f t="shared" si="30"/>
        <v>set:items.json image:block_3</v>
      </c>
      <c r="Q96" s="11" t="str">
        <f t="shared" si="31"/>
        <v>block_tag_2</v>
      </c>
      <c r="R96" s="30">
        <v>10</v>
      </c>
      <c r="T96" s="127" t="s">
        <v>73</v>
      </c>
      <c r="U96" s="96" t="str">
        <f t="shared" si="32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4"/>
        <v>0</v>
      </c>
    </row>
    <row r="97" spans="1:24">
      <c r="A97">
        <f t="shared" si="25"/>
        <v>95</v>
      </c>
      <c r="B97" s="18">
        <f t="shared" si="26"/>
        <v>115600</v>
      </c>
      <c r="C97" s="18">
        <f t="shared" si="27"/>
        <v>3430</v>
      </c>
      <c r="D97" s="18">
        <f t="shared" si="28"/>
        <v>415600</v>
      </c>
      <c r="E97" s="1">
        <v>156</v>
      </c>
      <c r="F97" s="1">
        <v>0</v>
      </c>
      <c r="G97" s="1">
        <v>4</v>
      </c>
      <c r="H97" s="18">
        <f t="shared" si="36"/>
        <v>0.1</v>
      </c>
      <c r="I97" s="20" t="s">
        <v>584</v>
      </c>
      <c r="J97" s="11">
        <f t="shared" si="35"/>
        <v>8</v>
      </c>
      <c r="K97" s="11">
        <f t="shared" si="35"/>
        <v>8</v>
      </c>
      <c r="L97" s="11">
        <f t="shared" si="35"/>
        <v>1</v>
      </c>
      <c r="M97" s="11">
        <f t="shared" si="29"/>
        <v>512</v>
      </c>
      <c r="N97" s="95">
        <f t="shared" si="33"/>
        <v>65</v>
      </c>
      <c r="O97" s="71">
        <v>3</v>
      </c>
      <c r="P97" s="11" t="str">
        <f t="shared" si="30"/>
        <v>set:items.json image:block_3</v>
      </c>
      <c r="Q97" s="11" t="str">
        <f t="shared" si="31"/>
        <v>block_tag_2</v>
      </c>
      <c r="R97" s="30">
        <v>30</v>
      </c>
      <c r="T97" s="127" t="s">
        <v>73</v>
      </c>
      <c r="U97" s="96" t="str">
        <f t="shared" si="32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4"/>
        <v>156</v>
      </c>
    </row>
    <row r="98" spans="1:24">
      <c r="A98">
        <f t="shared" si="25"/>
        <v>96</v>
      </c>
      <c r="B98" s="18">
        <f t="shared" si="26"/>
        <v>102000</v>
      </c>
      <c r="C98" s="18">
        <f t="shared" si="27"/>
        <v>4201</v>
      </c>
      <c r="D98" s="18">
        <f t="shared" si="28"/>
        <v>202000</v>
      </c>
      <c r="E98" s="1">
        <v>20</v>
      </c>
      <c r="F98" s="1">
        <v>0</v>
      </c>
      <c r="G98" s="1">
        <v>2</v>
      </c>
      <c r="H98" s="18">
        <f t="shared" si="36"/>
        <v>0.1</v>
      </c>
      <c r="I98" s="20" t="s">
        <v>34</v>
      </c>
      <c r="J98" s="11">
        <f t="shared" si="35"/>
        <v>4</v>
      </c>
      <c r="K98" s="11">
        <f t="shared" si="35"/>
        <v>4</v>
      </c>
      <c r="L98" s="11">
        <f t="shared" si="35"/>
        <v>1</v>
      </c>
      <c r="M98" s="11">
        <f t="shared" si="29"/>
        <v>256</v>
      </c>
      <c r="N98" s="95">
        <f t="shared" si="33"/>
        <v>65</v>
      </c>
      <c r="O98" s="71">
        <v>4</v>
      </c>
      <c r="P98" s="11" t="str">
        <f t="shared" si="30"/>
        <v>set:items.json image:block_4</v>
      </c>
      <c r="Q98" s="11" t="str">
        <f t="shared" si="31"/>
        <v>block_tag_4</v>
      </c>
      <c r="R98" s="43">
        <v>1</v>
      </c>
      <c r="T98" s="127" t="s">
        <v>73</v>
      </c>
      <c r="U98" s="96" t="str">
        <f t="shared" si="32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4"/>
        <v>20</v>
      </c>
    </row>
    <row r="99" spans="1:24">
      <c r="A99">
        <f t="shared" si="25"/>
        <v>97</v>
      </c>
      <c r="B99" s="18">
        <f t="shared" ref="B99:B130" si="37">_xlfn.NUMBERVALUE(CONCATENATE(1,IF(LEN(E99)=1,"00"&amp;E99,IF(LEN(E99)=2,"0"&amp;E99,E99)),IF(LEN(F99)=1,"0"&amp;F99,F99)))</f>
        <v>109500</v>
      </c>
      <c r="C99" s="18">
        <f t="shared" ref="C99:C130" si="38">_xlfn.NUMBERVALUE(CONCATENATE(O99,G99,IF(LEN(R99)=1,"0"&amp;R99,R99)))</f>
        <v>4311</v>
      </c>
      <c r="D99" s="18">
        <f t="shared" ref="D99:D130" si="39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6"/>
        <v>0.1</v>
      </c>
      <c r="I99" s="20" t="s">
        <v>424</v>
      </c>
      <c r="J99" s="11">
        <f t="shared" si="35"/>
        <v>6</v>
      </c>
      <c r="K99" s="11">
        <f t="shared" si="35"/>
        <v>6</v>
      </c>
      <c r="L99" s="11">
        <f t="shared" si="35"/>
        <v>1</v>
      </c>
      <c r="M99" s="11">
        <f t="shared" si="29"/>
        <v>384</v>
      </c>
      <c r="N99" s="95">
        <f t="shared" si="33"/>
        <v>65</v>
      </c>
      <c r="O99" s="71">
        <v>4</v>
      </c>
      <c r="P99" s="11" t="str">
        <f t="shared" ref="P99:P130" si="40">VLOOKUP(O99,方块表_二级标签,3,1)</f>
        <v>set:items.json image:block_4</v>
      </c>
      <c r="Q99" s="11" t="str">
        <f t="shared" ref="Q99:Q130" si="41">VLOOKUP(O99,方块表_二级标签,6,1)</f>
        <v>block_tag_4</v>
      </c>
      <c r="R99" s="30">
        <v>11</v>
      </c>
      <c r="T99" s="127" t="s">
        <v>73</v>
      </c>
      <c r="U99" s="96" t="str">
        <f t="shared" si="32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4"/>
        <v>95</v>
      </c>
    </row>
    <row r="100" spans="1:24">
      <c r="A100">
        <f t="shared" si="25"/>
        <v>98</v>
      </c>
      <c r="B100" s="18">
        <f t="shared" si="37"/>
        <v>109501</v>
      </c>
      <c r="C100" s="18">
        <f t="shared" si="38"/>
        <v>4312</v>
      </c>
      <c r="D100" s="18">
        <f t="shared" si="39"/>
        <v>309501</v>
      </c>
      <c r="E100" s="1">
        <v>95</v>
      </c>
      <c r="F100" s="1">
        <v>1</v>
      </c>
      <c r="G100" s="1">
        <v>3</v>
      </c>
      <c r="H100" s="18">
        <f t="shared" si="36"/>
        <v>0.1</v>
      </c>
      <c r="I100" s="20" t="s">
        <v>426</v>
      </c>
      <c r="J100" s="11">
        <f t="shared" si="35"/>
        <v>6</v>
      </c>
      <c r="K100" s="11">
        <f t="shared" si="35"/>
        <v>6</v>
      </c>
      <c r="L100" s="11">
        <f t="shared" si="35"/>
        <v>1</v>
      </c>
      <c r="M100" s="11">
        <f t="shared" si="29"/>
        <v>384</v>
      </c>
      <c r="N100" s="95">
        <f t="shared" si="33"/>
        <v>65</v>
      </c>
      <c r="O100" s="71">
        <v>4</v>
      </c>
      <c r="P100" s="11" t="str">
        <f t="shared" si="40"/>
        <v>set:items.json image:block_4</v>
      </c>
      <c r="Q100" s="11" t="str">
        <f t="shared" si="41"/>
        <v>block_tag_4</v>
      </c>
      <c r="R100" s="30">
        <v>12</v>
      </c>
      <c r="T100" s="127" t="s">
        <v>73</v>
      </c>
      <c r="U100" s="96" t="str">
        <f t="shared" si="32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4"/>
        <v>0</v>
      </c>
    </row>
    <row r="101" spans="1:24">
      <c r="A101">
        <f t="shared" si="25"/>
        <v>99</v>
      </c>
      <c r="B101" s="18">
        <f t="shared" si="37"/>
        <v>109502</v>
      </c>
      <c r="C101" s="18">
        <f t="shared" si="38"/>
        <v>4313</v>
      </c>
      <c r="D101" s="18">
        <f t="shared" si="39"/>
        <v>309502</v>
      </c>
      <c r="E101" s="1">
        <v>95</v>
      </c>
      <c r="F101" s="1">
        <v>2</v>
      </c>
      <c r="G101" s="1">
        <v>3</v>
      </c>
      <c r="H101" s="18">
        <f t="shared" si="36"/>
        <v>0.1</v>
      </c>
      <c r="I101" s="20" t="s">
        <v>428</v>
      </c>
      <c r="J101" s="11">
        <f t="shared" si="35"/>
        <v>6</v>
      </c>
      <c r="K101" s="11">
        <f t="shared" si="35"/>
        <v>6</v>
      </c>
      <c r="L101" s="11">
        <f t="shared" si="35"/>
        <v>1</v>
      </c>
      <c r="M101" s="11">
        <f t="shared" si="29"/>
        <v>384</v>
      </c>
      <c r="N101" s="95">
        <f t="shared" si="33"/>
        <v>65</v>
      </c>
      <c r="O101" s="71">
        <v>4</v>
      </c>
      <c r="P101" s="11" t="str">
        <f t="shared" si="40"/>
        <v>set:items.json image:block_4</v>
      </c>
      <c r="Q101" s="11" t="str">
        <f t="shared" si="41"/>
        <v>block_tag_4</v>
      </c>
      <c r="R101" s="30">
        <v>13</v>
      </c>
      <c r="T101" s="127" t="s">
        <v>73</v>
      </c>
      <c r="U101" s="96" t="str">
        <f t="shared" si="32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4"/>
        <v>0</v>
      </c>
    </row>
    <row r="102" spans="1:24">
      <c r="A102">
        <f t="shared" si="25"/>
        <v>100</v>
      </c>
      <c r="B102" s="18">
        <f t="shared" si="37"/>
        <v>109503</v>
      </c>
      <c r="C102" s="18">
        <f t="shared" si="38"/>
        <v>4314</v>
      </c>
      <c r="D102" s="18">
        <f t="shared" si="39"/>
        <v>309503</v>
      </c>
      <c r="E102" s="1">
        <v>95</v>
      </c>
      <c r="F102" s="1">
        <v>3</v>
      </c>
      <c r="G102" s="1">
        <v>3</v>
      </c>
      <c r="H102" s="18">
        <f t="shared" si="36"/>
        <v>0.1</v>
      </c>
      <c r="I102" s="20" t="s">
        <v>430</v>
      </c>
      <c r="J102" s="11">
        <f t="shared" si="35"/>
        <v>6</v>
      </c>
      <c r="K102" s="11">
        <f t="shared" si="35"/>
        <v>6</v>
      </c>
      <c r="L102" s="11">
        <f t="shared" si="35"/>
        <v>1</v>
      </c>
      <c r="M102" s="11">
        <f t="shared" si="29"/>
        <v>384</v>
      </c>
      <c r="N102" s="95">
        <f t="shared" si="33"/>
        <v>65</v>
      </c>
      <c r="O102" s="71">
        <v>4</v>
      </c>
      <c r="P102" s="11" t="str">
        <f t="shared" si="40"/>
        <v>set:items.json image:block_4</v>
      </c>
      <c r="Q102" s="11" t="str">
        <f t="shared" si="41"/>
        <v>block_tag_4</v>
      </c>
      <c r="R102" s="30">
        <v>14</v>
      </c>
      <c r="T102" s="127" t="s">
        <v>73</v>
      </c>
      <c r="U102" s="96" t="str">
        <f t="shared" si="32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4"/>
        <v>0</v>
      </c>
    </row>
    <row r="103" spans="1:24">
      <c r="A103">
        <f t="shared" si="25"/>
        <v>101</v>
      </c>
      <c r="B103" s="18">
        <f t="shared" si="37"/>
        <v>109504</v>
      </c>
      <c r="C103" s="18">
        <f t="shared" si="38"/>
        <v>4315</v>
      </c>
      <c r="D103" s="18">
        <f t="shared" si="39"/>
        <v>309504</v>
      </c>
      <c r="E103" s="1">
        <v>95</v>
      </c>
      <c r="F103" s="1">
        <v>4</v>
      </c>
      <c r="G103" s="1">
        <v>3</v>
      </c>
      <c r="H103" s="18">
        <f t="shared" si="36"/>
        <v>0.1</v>
      </c>
      <c r="I103" s="20" t="s">
        <v>432</v>
      </c>
      <c r="J103" s="11">
        <f t="shared" si="35"/>
        <v>6</v>
      </c>
      <c r="K103" s="11">
        <f t="shared" si="35"/>
        <v>6</v>
      </c>
      <c r="L103" s="11">
        <f t="shared" si="35"/>
        <v>1</v>
      </c>
      <c r="M103" s="11">
        <f t="shared" si="29"/>
        <v>384</v>
      </c>
      <c r="N103" s="95">
        <f t="shared" si="33"/>
        <v>65</v>
      </c>
      <c r="O103" s="71">
        <v>4</v>
      </c>
      <c r="P103" s="11" t="str">
        <f t="shared" si="40"/>
        <v>set:items.json image:block_4</v>
      </c>
      <c r="Q103" s="11" t="str">
        <f t="shared" si="41"/>
        <v>block_tag_4</v>
      </c>
      <c r="R103" s="30">
        <v>15</v>
      </c>
      <c r="T103" s="127" t="s">
        <v>73</v>
      </c>
      <c r="U103" s="96" t="str">
        <f t="shared" si="32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4"/>
        <v>0</v>
      </c>
    </row>
    <row r="104" spans="1:24">
      <c r="A104">
        <f t="shared" si="25"/>
        <v>102</v>
      </c>
      <c r="B104" s="18">
        <f t="shared" si="37"/>
        <v>109505</v>
      </c>
      <c r="C104" s="18">
        <f t="shared" si="38"/>
        <v>4316</v>
      </c>
      <c r="D104" s="18">
        <f t="shared" si="39"/>
        <v>309505</v>
      </c>
      <c r="E104" s="1">
        <v>95</v>
      </c>
      <c r="F104" s="1">
        <v>5</v>
      </c>
      <c r="G104" s="1">
        <v>3</v>
      </c>
      <c r="H104" s="18">
        <f t="shared" si="36"/>
        <v>0.1</v>
      </c>
      <c r="I104" s="20" t="s">
        <v>434</v>
      </c>
      <c r="J104" s="11">
        <f t="shared" ref="J104:L123" si="42">VLOOKUP($G104,经济表_方块价格积分,J$2,1)</f>
        <v>6</v>
      </c>
      <c r="K104" s="11">
        <f t="shared" si="42"/>
        <v>6</v>
      </c>
      <c r="L104" s="11">
        <f t="shared" si="42"/>
        <v>1</v>
      </c>
      <c r="M104" s="11">
        <f t="shared" si="29"/>
        <v>384</v>
      </c>
      <c r="N104" s="95">
        <f t="shared" si="33"/>
        <v>65</v>
      </c>
      <c r="O104" s="71">
        <v>4</v>
      </c>
      <c r="P104" s="11" t="str">
        <f t="shared" si="40"/>
        <v>set:items.json image:block_4</v>
      </c>
      <c r="Q104" s="11" t="str">
        <f t="shared" si="41"/>
        <v>block_tag_4</v>
      </c>
      <c r="R104" s="30">
        <v>16</v>
      </c>
      <c r="T104" s="127" t="s">
        <v>73</v>
      </c>
      <c r="U104" s="96" t="str">
        <f t="shared" si="32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ref="X104:X135" si="43">IF(W104=1,E104,0)</f>
        <v>0</v>
      </c>
    </row>
    <row r="105" spans="1:24">
      <c r="A105">
        <f t="shared" si="25"/>
        <v>103</v>
      </c>
      <c r="B105" s="18">
        <f t="shared" si="37"/>
        <v>109506</v>
      </c>
      <c r="C105" s="18">
        <f t="shared" si="38"/>
        <v>4317</v>
      </c>
      <c r="D105" s="18">
        <f t="shared" si="39"/>
        <v>309506</v>
      </c>
      <c r="E105" s="1">
        <v>95</v>
      </c>
      <c r="F105" s="1">
        <v>6</v>
      </c>
      <c r="G105" s="1">
        <v>3</v>
      </c>
      <c r="H105" s="18">
        <f t="shared" si="36"/>
        <v>0.1</v>
      </c>
      <c r="I105" s="20" t="s">
        <v>436</v>
      </c>
      <c r="J105" s="11">
        <f t="shared" si="42"/>
        <v>6</v>
      </c>
      <c r="K105" s="11">
        <f t="shared" si="42"/>
        <v>6</v>
      </c>
      <c r="L105" s="11">
        <f t="shared" si="42"/>
        <v>1</v>
      </c>
      <c r="M105" s="11">
        <f t="shared" si="29"/>
        <v>384</v>
      </c>
      <c r="N105" s="95">
        <f t="shared" si="33"/>
        <v>65</v>
      </c>
      <c r="O105" s="71">
        <v>4</v>
      </c>
      <c r="P105" s="11" t="str">
        <f t="shared" si="40"/>
        <v>set:items.json image:block_4</v>
      </c>
      <c r="Q105" s="11" t="str">
        <f t="shared" si="41"/>
        <v>block_tag_4</v>
      </c>
      <c r="R105" s="30">
        <v>17</v>
      </c>
      <c r="T105" s="127" t="s">
        <v>73</v>
      </c>
      <c r="U105" s="96" t="str">
        <f t="shared" si="32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43"/>
        <v>0</v>
      </c>
    </row>
    <row r="106" spans="1:24">
      <c r="A106">
        <f t="shared" si="25"/>
        <v>104</v>
      </c>
      <c r="B106" s="18">
        <f t="shared" si="37"/>
        <v>109507</v>
      </c>
      <c r="C106" s="18">
        <f t="shared" si="38"/>
        <v>4318</v>
      </c>
      <c r="D106" s="18">
        <f t="shared" si="39"/>
        <v>309507</v>
      </c>
      <c r="E106" s="1">
        <v>95</v>
      </c>
      <c r="F106" s="1">
        <v>7</v>
      </c>
      <c r="G106" s="1">
        <v>3</v>
      </c>
      <c r="H106" s="18">
        <f t="shared" si="36"/>
        <v>0.1</v>
      </c>
      <c r="I106" s="20" t="s">
        <v>438</v>
      </c>
      <c r="J106" s="11">
        <f t="shared" si="42"/>
        <v>6</v>
      </c>
      <c r="K106" s="11">
        <f t="shared" si="42"/>
        <v>6</v>
      </c>
      <c r="L106" s="11">
        <f t="shared" si="42"/>
        <v>1</v>
      </c>
      <c r="M106" s="11">
        <f t="shared" si="29"/>
        <v>384</v>
      </c>
      <c r="N106" s="95">
        <f t="shared" si="33"/>
        <v>65</v>
      </c>
      <c r="O106" s="71">
        <v>4</v>
      </c>
      <c r="P106" s="11" t="str">
        <f t="shared" si="40"/>
        <v>set:items.json image:block_4</v>
      </c>
      <c r="Q106" s="11" t="str">
        <f t="shared" si="41"/>
        <v>block_tag_4</v>
      </c>
      <c r="R106" s="30">
        <v>18</v>
      </c>
      <c r="T106" s="127" t="s">
        <v>73</v>
      </c>
      <c r="U106" s="96" t="str">
        <f t="shared" si="32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43"/>
        <v>0</v>
      </c>
    </row>
    <row r="107" spans="1:24">
      <c r="A107">
        <f t="shared" si="25"/>
        <v>105</v>
      </c>
      <c r="B107" s="18">
        <f t="shared" si="37"/>
        <v>109508</v>
      </c>
      <c r="C107" s="18">
        <f t="shared" si="38"/>
        <v>4319</v>
      </c>
      <c r="D107" s="18">
        <f t="shared" si="39"/>
        <v>309508</v>
      </c>
      <c r="E107" s="1">
        <v>95</v>
      </c>
      <c r="F107" s="1">
        <v>8</v>
      </c>
      <c r="G107" s="1">
        <v>3</v>
      </c>
      <c r="H107" s="18">
        <f t="shared" si="36"/>
        <v>0.1</v>
      </c>
      <c r="I107" s="20" t="s">
        <v>440</v>
      </c>
      <c r="J107" s="11">
        <f t="shared" si="42"/>
        <v>6</v>
      </c>
      <c r="K107" s="11">
        <f t="shared" si="42"/>
        <v>6</v>
      </c>
      <c r="L107" s="11">
        <f t="shared" si="42"/>
        <v>1</v>
      </c>
      <c r="M107" s="11">
        <f t="shared" si="29"/>
        <v>384</v>
      </c>
      <c r="N107" s="95">
        <f t="shared" si="33"/>
        <v>65</v>
      </c>
      <c r="O107" s="71">
        <v>4</v>
      </c>
      <c r="P107" s="11" t="str">
        <f t="shared" si="40"/>
        <v>set:items.json image:block_4</v>
      </c>
      <c r="Q107" s="11" t="str">
        <f t="shared" si="41"/>
        <v>block_tag_4</v>
      </c>
      <c r="R107" s="30">
        <v>19</v>
      </c>
      <c r="T107" s="127" t="s">
        <v>73</v>
      </c>
      <c r="U107" s="96" t="str">
        <f t="shared" si="32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43"/>
        <v>0</v>
      </c>
    </row>
    <row r="108" spans="1:24">
      <c r="A108">
        <f t="shared" si="25"/>
        <v>106</v>
      </c>
      <c r="B108" s="18">
        <f t="shared" si="37"/>
        <v>109509</v>
      </c>
      <c r="C108" s="18">
        <f t="shared" si="38"/>
        <v>4320</v>
      </c>
      <c r="D108" s="18">
        <f t="shared" si="39"/>
        <v>309509</v>
      </c>
      <c r="E108" s="1">
        <v>95</v>
      </c>
      <c r="F108" s="1">
        <v>9</v>
      </c>
      <c r="G108" s="1">
        <v>3</v>
      </c>
      <c r="H108" s="18">
        <f t="shared" si="36"/>
        <v>0.1</v>
      </c>
      <c r="I108" s="20" t="s">
        <v>442</v>
      </c>
      <c r="J108" s="11">
        <f t="shared" si="42"/>
        <v>6</v>
      </c>
      <c r="K108" s="11">
        <f t="shared" si="42"/>
        <v>6</v>
      </c>
      <c r="L108" s="11">
        <f t="shared" si="42"/>
        <v>1</v>
      </c>
      <c r="M108" s="11">
        <f t="shared" si="29"/>
        <v>384</v>
      </c>
      <c r="N108" s="95">
        <f t="shared" si="33"/>
        <v>65</v>
      </c>
      <c r="O108" s="71">
        <v>4</v>
      </c>
      <c r="P108" s="11" t="str">
        <f t="shared" si="40"/>
        <v>set:items.json image:block_4</v>
      </c>
      <c r="Q108" s="11" t="str">
        <f t="shared" si="41"/>
        <v>block_tag_4</v>
      </c>
      <c r="R108" s="30">
        <v>20</v>
      </c>
      <c r="T108" s="127" t="s">
        <v>73</v>
      </c>
      <c r="U108" s="96" t="str">
        <f t="shared" si="32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43"/>
        <v>0</v>
      </c>
    </row>
    <row r="109" spans="1:24">
      <c r="A109">
        <f t="shared" si="25"/>
        <v>107</v>
      </c>
      <c r="B109" s="18">
        <f t="shared" si="37"/>
        <v>109510</v>
      </c>
      <c r="C109" s="18">
        <f t="shared" si="38"/>
        <v>4321</v>
      </c>
      <c r="D109" s="18">
        <f t="shared" si="39"/>
        <v>309510</v>
      </c>
      <c r="E109" s="1">
        <v>95</v>
      </c>
      <c r="F109" s="1">
        <v>10</v>
      </c>
      <c r="G109" s="1">
        <v>3</v>
      </c>
      <c r="H109" s="18">
        <f t="shared" si="36"/>
        <v>0.1</v>
      </c>
      <c r="I109" s="20" t="s">
        <v>444</v>
      </c>
      <c r="J109" s="11">
        <f t="shared" si="42"/>
        <v>6</v>
      </c>
      <c r="K109" s="11">
        <f t="shared" si="42"/>
        <v>6</v>
      </c>
      <c r="L109" s="11">
        <f t="shared" si="42"/>
        <v>1</v>
      </c>
      <c r="M109" s="11">
        <f t="shared" si="29"/>
        <v>384</v>
      </c>
      <c r="N109" s="95">
        <f t="shared" si="33"/>
        <v>65</v>
      </c>
      <c r="O109" s="71">
        <v>4</v>
      </c>
      <c r="P109" s="11" t="str">
        <f t="shared" si="40"/>
        <v>set:items.json image:block_4</v>
      </c>
      <c r="Q109" s="11" t="str">
        <f t="shared" si="41"/>
        <v>block_tag_4</v>
      </c>
      <c r="R109" s="30">
        <v>21</v>
      </c>
      <c r="T109" s="127" t="s">
        <v>73</v>
      </c>
      <c r="U109" s="96" t="str">
        <f t="shared" si="32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43"/>
        <v>0</v>
      </c>
    </row>
    <row r="110" spans="1:24">
      <c r="A110">
        <f t="shared" si="25"/>
        <v>108</v>
      </c>
      <c r="B110" s="18">
        <f t="shared" si="37"/>
        <v>109511</v>
      </c>
      <c r="C110" s="18">
        <f t="shared" si="38"/>
        <v>4322</v>
      </c>
      <c r="D110" s="18">
        <f t="shared" si="39"/>
        <v>309511</v>
      </c>
      <c r="E110" s="1">
        <v>95</v>
      </c>
      <c r="F110" s="1">
        <v>11</v>
      </c>
      <c r="G110" s="1">
        <v>3</v>
      </c>
      <c r="H110" s="18">
        <f t="shared" si="36"/>
        <v>0.1</v>
      </c>
      <c r="I110" s="20" t="s">
        <v>446</v>
      </c>
      <c r="J110" s="11">
        <f t="shared" si="42"/>
        <v>6</v>
      </c>
      <c r="K110" s="11">
        <f t="shared" si="42"/>
        <v>6</v>
      </c>
      <c r="L110" s="11">
        <f t="shared" si="42"/>
        <v>1</v>
      </c>
      <c r="M110" s="11">
        <f t="shared" si="29"/>
        <v>384</v>
      </c>
      <c r="N110" s="95">
        <f t="shared" si="33"/>
        <v>65</v>
      </c>
      <c r="O110" s="71">
        <v>4</v>
      </c>
      <c r="P110" s="11" t="str">
        <f t="shared" si="40"/>
        <v>set:items.json image:block_4</v>
      </c>
      <c r="Q110" s="11" t="str">
        <f t="shared" si="41"/>
        <v>block_tag_4</v>
      </c>
      <c r="R110" s="30">
        <v>22</v>
      </c>
      <c r="T110" s="127" t="s">
        <v>73</v>
      </c>
      <c r="U110" s="96" t="str">
        <f t="shared" si="32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43"/>
        <v>0</v>
      </c>
    </row>
    <row r="111" spans="1:24">
      <c r="A111">
        <f t="shared" si="25"/>
        <v>109</v>
      </c>
      <c r="B111" s="18">
        <f t="shared" si="37"/>
        <v>109512</v>
      </c>
      <c r="C111" s="18">
        <f t="shared" si="38"/>
        <v>4323</v>
      </c>
      <c r="D111" s="18">
        <f t="shared" si="39"/>
        <v>309512</v>
      </c>
      <c r="E111" s="1">
        <v>95</v>
      </c>
      <c r="F111" s="1">
        <v>12</v>
      </c>
      <c r="G111" s="1">
        <v>3</v>
      </c>
      <c r="H111" s="18">
        <f t="shared" si="36"/>
        <v>0.1</v>
      </c>
      <c r="I111" s="20" t="s">
        <v>448</v>
      </c>
      <c r="J111" s="11">
        <f t="shared" si="42"/>
        <v>6</v>
      </c>
      <c r="K111" s="11">
        <f t="shared" si="42"/>
        <v>6</v>
      </c>
      <c r="L111" s="11">
        <f t="shared" si="42"/>
        <v>1</v>
      </c>
      <c r="M111" s="11">
        <f t="shared" si="29"/>
        <v>384</v>
      </c>
      <c r="N111" s="95">
        <f t="shared" si="33"/>
        <v>65</v>
      </c>
      <c r="O111" s="71">
        <v>4</v>
      </c>
      <c r="P111" s="11" t="str">
        <f t="shared" si="40"/>
        <v>set:items.json image:block_4</v>
      </c>
      <c r="Q111" s="11" t="str">
        <f t="shared" si="41"/>
        <v>block_tag_4</v>
      </c>
      <c r="R111" s="30">
        <v>23</v>
      </c>
      <c r="T111" s="127" t="s">
        <v>73</v>
      </c>
      <c r="U111" s="96" t="str">
        <f t="shared" si="32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43"/>
        <v>0</v>
      </c>
    </row>
    <row r="112" spans="1:24">
      <c r="A112">
        <f t="shared" si="25"/>
        <v>110</v>
      </c>
      <c r="B112" s="18">
        <f t="shared" si="37"/>
        <v>109513</v>
      </c>
      <c r="C112" s="18">
        <f t="shared" si="38"/>
        <v>4324</v>
      </c>
      <c r="D112" s="18">
        <f t="shared" si="39"/>
        <v>309513</v>
      </c>
      <c r="E112" s="1">
        <v>95</v>
      </c>
      <c r="F112" s="1">
        <v>13</v>
      </c>
      <c r="G112" s="1">
        <v>3</v>
      </c>
      <c r="H112" s="18">
        <f t="shared" si="36"/>
        <v>0.1</v>
      </c>
      <c r="I112" s="20" t="s">
        <v>450</v>
      </c>
      <c r="J112" s="11">
        <f t="shared" si="42"/>
        <v>6</v>
      </c>
      <c r="K112" s="11">
        <f t="shared" si="42"/>
        <v>6</v>
      </c>
      <c r="L112" s="11">
        <f t="shared" si="42"/>
        <v>1</v>
      </c>
      <c r="M112" s="11">
        <f t="shared" si="29"/>
        <v>384</v>
      </c>
      <c r="N112" s="95">
        <f t="shared" si="33"/>
        <v>65</v>
      </c>
      <c r="O112" s="71">
        <v>4</v>
      </c>
      <c r="P112" s="11" t="str">
        <f t="shared" si="40"/>
        <v>set:items.json image:block_4</v>
      </c>
      <c r="Q112" s="11" t="str">
        <f t="shared" si="41"/>
        <v>block_tag_4</v>
      </c>
      <c r="R112" s="30">
        <v>24</v>
      </c>
      <c r="T112" s="127" t="s">
        <v>73</v>
      </c>
      <c r="U112" s="96" t="str">
        <f t="shared" si="32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43"/>
        <v>0</v>
      </c>
    </row>
    <row r="113" spans="1:24">
      <c r="A113">
        <f t="shared" si="25"/>
        <v>111</v>
      </c>
      <c r="B113" s="18">
        <f t="shared" si="37"/>
        <v>109514</v>
      </c>
      <c r="C113" s="18">
        <f t="shared" si="38"/>
        <v>4325</v>
      </c>
      <c r="D113" s="18">
        <f t="shared" si="39"/>
        <v>309514</v>
      </c>
      <c r="E113" s="1">
        <v>95</v>
      </c>
      <c r="F113" s="1">
        <v>14</v>
      </c>
      <c r="G113" s="1">
        <v>3</v>
      </c>
      <c r="H113" s="18">
        <f t="shared" si="36"/>
        <v>0.1</v>
      </c>
      <c r="I113" s="20" t="s">
        <v>452</v>
      </c>
      <c r="J113" s="11">
        <f t="shared" si="42"/>
        <v>6</v>
      </c>
      <c r="K113" s="11">
        <f t="shared" si="42"/>
        <v>6</v>
      </c>
      <c r="L113" s="11">
        <f t="shared" si="42"/>
        <v>1</v>
      </c>
      <c r="M113" s="11">
        <f t="shared" si="29"/>
        <v>384</v>
      </c>
      <c r="N113" s="95">
        <f t="shared" si="33"/>
        <v>65</v>
      </c>
      <c r="O113" s="71">
        <v>4</v>
      </c>
      <c r="P113" s="11" t="str">
        <f t="shared" si="40"/>
        <v>set:items.json image:block_4</v>
      </c>
      <c r="Q113" s="11" t="str">
        <f t="shared" si="41"/>
        <v>block_tag_4</v>
      </c>
      <c r="R113" s="30">
        <v>25</v>
      </c>
      <c r="T113" s="127" t="s">
        <v>73</v>
      </c>
      <c r="U113" s="96" t="str">
        <f t="shared" si="32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43"/>
        <v>0</v>
      </c>
    </row>
    <row r="114" spans="1:24">
      <c r="A114">
        <f t="shared" si="25"/>
        <v>112</v>
      </c>
      <c r="B114" s="18">
        <f t="shared" si="37"/>
        <v>109515</v>
      </c>
      <c r="C114" s="18">
        <f t="shared" si="38"/>
        <v>4326</v>
      </c>
      <c r="D114" s="18">
        <f t="shared" si="39"/>
        <v>309515</v>
      </c>
      <c r="E114" s="1">
        <v>95</v>
      </c>
      <c r="F114" s="1">
        <v>15</v>
      </c>
      <c r="G114" s="1">
        <v>3</v>
      </c>
      <c r="H114" s="18">
        <f t="shared" si="36"/>
        <v>0.1</v>
      </c>
      <c r="I114" s="20" t="s">
        <v>454</v>
      </c>
      <c r="J114" s="11">
        <f t="shared" si="42"/>
        <v>6</v>
      </c>
      <c r="K114" s="11">
        <f t="shared" si="42"/>
        <v>6</v>
      </c>
      <c r="L114" s="11">
        <f t="shared" si="42"/>
        <v>1</v>
      </c>
      <c r="M114" s="11">
        <f t="shared" si="29"/>
        <v>384</v>
      </c>
      <c r="N114" s="95">
        <f t="shared" si="33"/>
        <v>65</v>
      </c>
      <c r="O114" s="71">
        <v>4</v>
      </c>
      <c r="P114" s="11" t="str">
        <f t="shared" si="40"/>
        <v>set:items.json image:block_4</v>
      </c>
      <c r="Q114" s="11" t="str">
        <f t="shared" si="41"/>
        <v>block_tag_4</v>
      </c>
      <c r="R114" s="30">
        <v>26</v>
      </c>
      <c r="T114" s="127" t="s">
        <v>73</v>
      </c>
      <c r="U114" s="96" t="str">
        <f t="shared" si="32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43"/>
        <v>0</v>
      </c>
    </row>
    <row r="115" spans="1:24">
      <c r="A115">
        <f t="shared" si="25"/>
        <v>113</v>
      </c>
      <c r="B115" s="18">
        <f t="shared" si="37"/>
        <v>110200</v>
      </c>
      <c r="C115" s="18">
        <f t="shared" si="38"/>
        <v>4350</v>
      </c>
      <c r="D115" s="18">
        <f t="shared" si="39"/>
        <v>310200</v>
      </c>
      <c r="E115" s="1">
        <v>102</v>
      </c>
      <c r="F115" s="1">
        <v>0</v>
      </c>
      <c r="G115" s="1">
        <v>3</v>
      </c>
      <c r="H115" s="18">
        <f t="shared" si="36"/>
        <v>0.1</v>
      </c>
      <c r="I115" s="20" t="s">
        <v>458</v>
      </c>
      <c r="J115" s="11">
        <f t="shared" si="42"/>
        <v>6</v>
      </c>
      <c r="K115" s="11">
        <f t="shared" si="42"/>
        <v>6</v>
      </c>
      <c r="L115" s="11">
        <f t="shared" si="42"/>
        <v>1</v>
      </c>
      <c r="M115" s="11">
        <f t="shared" si="29"/>
        <v>384</v>
      </c>
      <c r="N115" s="95">
        <f t="shared" si="33"/>
        <v>65</v>
      </c>
      <c r="O115" s="71">
        <v>4</v>
      </c>
      <c r="P115" s="11" t="str">
        <f t="shared" si="40"/>
        <v>set:items.json image:block_4</v>
      </c>
      <c r="Q115" s="11" t="str">
        <f t="shared" si="41"/>
        <v>block_tag_4</v>
      </c>
      <c r="R115" s="30">
        <v>50</v>
      </c>
      <c r="T115" s="127" t="s">
        <v>73</v>
      </c>
      <c r="U115" s="96" t="str">
        <f t="shared" si="32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43"/>
        <v>102</v>
      </c>
    </row>
    <row r="116" spans="1:24">
      <c r="A116">
        <f t="shared" si="25"/>
        <v>114</v>
      </c>
      <c r="B116" s="18">
        <f t="shared" si="37"/>
        <v>116000</v>
      </c>
      <c r="C116" s="18">
        <f t="shared" si="38"/>
        <v>4451</v>
      </c>
      <c r="D116" s="18">
        <f t="shared" si="39"/>
        <v>416000</v>
      </c>
      <c r="E116" s="1">
        <v>160</v>
      </c>
      <c r="F116" s="1">
        <v>0</v>
      </c>
      <c r="G116" s="1">
        <v>4</v>
      </c>
      <c r="H116" s="18">
        <f t="shared" si="36"/>
        <v>0.1</v>
      </c>
      <c r="I116" s="20" t="s">
        <v>586</v>
      </c>
      <c r="J116" s="11">
        <f t="shared" si="42"/>
        <v>8</v>
      </c>
      <c r="K116" s="11">
        <f t="shared" si="42"/>
        <v>8</v>
      </c>
      <c r="L116" s="11">
        <f t="shared" si="42"/>
        <v>1</v>
      </c>
      <c r="M116" s="11">
        <f t="shared" si="29"/>
        <v>512</v>
      </c>
      <c r="N116" s="95">
        <f t="shared" si="33"/>
        <v>65</v>
      </c>
      <c r="O116" s="71">
        <v>4</v>
      </c>
      <c r="P116" s="11" t="str">
        <f t="shared" si="40"/>
        <v>set:items.json image:block_4</v>
      </c>
      <c r="Q116" s="11" t="str">
        <f t="shared" si="41"/>
        <v>block_tag_4</v>
      </c>
      <c r="R116" s="30">
        <v>51</v>
      </c>
      <c r="T116" s="127" t="s">
        <v>73</v>
      </c>
      <c r="U116" s="96" t="str">
        <f t="shared" si="32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43"/>
        <v>160</v>
      </c>
    </row>
    <row r="117" spans="1:24">
      <c r="A117">
        <f t="shared" si="25"/>
        <v>115</v>
      </c>
      <c r="B117" s="18">
        <f t="shared" si="37"/>
        <v>116001</v>
      </c>
      <c r="C117" s="18">
        <f t="shared" si="38"/>
        <v>4452</v>
      </c>
      <c r="D117" s="18">
        <f t="shared" si="39"/>
        <v>416001</v>
      </c>
      <c r="E117" s="1">
        <v>160</v>
      </c>
      <c r="F117" s="1">
        <v>1</v>
      </c>
      <c r="G117" s="1">
        <v>4</v>
      </c>
      <c r="H117" s="18">
        <f t="shared" si="36"/>
        <v>0.1</v>
      </c>
      <c r="I117" s="20" t="s">
        <v>588</v>
      </c>
      <c r="J117" s="11">
        <f t="shared" si="42"/>
        <v>8</v>
      </c>
      <c r="K117" s="11">
        <f t="shared" si="42"/>
        <v>8</v>
      </c>
      <c r="L117" s="11">
        <f t="shared" si="42"/>
        <v>1</v>
      </c>
      <c r="M117" s="11">
        <f t="shared" si="29"/>
        <v>512</v>
      </c>
      <c r="N117" s="95">
        <f t="shared" si="33"/>
        <v>65</v>
      </c>
      <c r="O117" s="71">
        <v>4</v>
      </c>
      <c r="P117" s="11" t="str">
        <f t="shared" si="40"/>
        <v>set:items.json image:block_4</v>
      </c>
      <c r="Q117" s="11" t="str">
        <f t="shared" si="41"/>
        <v>block_tag_4</v>
      </c>
      <c r="R117" s="30">
        <v>52</v>
      </c>
      <c r="T117" s="127" t="s">
        <v>73</v>
      </c>
      <c r="U117" s="96" t="str">
        <f t="shared" si="32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43"/>
        <v>0</v>
      </c>
    </row>
    <row r="118" spans="1:24">
      <c r="A118">
        <f t="shared" si="25"/>
        <v>116</v>
      </c>
      <c r="B118" s="18">
        <f t="shared" si="37"/>
        <v>116002</v>
      </c>
      <c r="C118" s="18">
        <f t="shared" si="38"/>
        <v>4453</v>
      </c>
      <c r="D118" s="18">
        <f t="shared" si="39"/>
        <v>416002</v>
      </c>
      <c r="E118" s="1">
        <v>160</v>
      </c>
      <c r="F118" s="1">
        <v>2</v>
      </c>
      <c r="G118" s="1">
        <v>4</v>
      </c>
      <c r="H118" s="18">
        <f t="shared" si="36"/>
        <v>0.1</v>
      </c>
      <c r="I118" s="20" t="s">
        <v>590</v>
      </c>
      <c r="J118" s="11">
        <f t="shared" si="42"/>
        <v>8</v>
      </c>
      <c r="K118" s="11">
        <f t="shared" si="42"/>
        <v>8</v>
      </c>
      <c r="L118" s="11">
        <f t="shared" si="42"/>
        <v>1</v>
      </c>
      <c r="M118" s="11">
        <f t="shared" si="29"/>
        <v>512</v>
      </c>
      <c r="N118" s="95">
        <f t="shared" si="33"/>
        <v>65</v>
      </c>
      <c r="O118" s="71">
        <v>4</v>
      </c>
      <c r="P118" s="11" t="str">
        <f t="shared" si="40"/>
        <v>set:items.json image:block_4</v>
      </c>
      <c r="Q118" s="11" t="str">
        <f t="shared" si="41"/>
        <v>block_tag_4</v>
      </c>
      <c r="R118" s="30">
        <v>53</v>
      </c>
      <c r="T118" s="127" t="s">
        <v>73</v>
      </c>
      <c r="U118" s="96" t="str">
        <f t="shared" si="32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43"/>
        <v>0</v>
      </c>
    </row>
    <row r="119" spans="1:24">
      <c r="A119">
        <f t="shared" si="25"/>
        <v>117</v>
      </c>
      <c r="B119" s="18">
        <f t="shared" si="37"/>
        <v>116003</v>
      </c>
      <c r="C119" s="18">
        <f t="shared" si="38"/>
        <v>4454</v>
      </c>
      <c r="D119" s="18">
        <f t="shared" si="39"/>
        <v>416003</v>
      </c>
      <c r="E119" s="1">
        <v>160</v>
      </c>
      <c r="F119" s="1">
        <v>3</v>
      </c>
      <c r="G119" s="1">
        <v>4</v>
      </c>
      <c r="H119" s="18">
        <f t="shared" si="36"/>
        <v>0.1</v>
      </c>
      <c r="I119" s="20" t="s">
        <v>592</v>
      </c>
      <c r="J119" s="11">
        <f t="shared" si="42"/>
        <v>8</v>
      </c>
      <c r="K119" s="11">
        <f t="shared" si="42"/>
        <v>8</v>
      </c>
      <c r="L119" s="11">
        <f t="shared" si="42"/>
        <v>1</v>
      </c>
      <c r="M119" s="11">
        <f t="shared" si="29"/>
        <v>512</v>
      </c>
      <c r="N119" s="95">
        <f t="shared" si="33"/>
        <v>65</v>
      </c>
      <c r="O119" s="71">
        <v>4</v>
      </c>
      <c r="P119" s="11" t="str">
        <f t="shared" si="40"/>
        <v>set:items.json image:block_4</v>
      </c>
      <c r="Q119" s="11" t="str">
        <f t="shared" si="41"/>
        <v>block_tag_4</v>
      </c>
      <c r="R119" s="30">
        <v>54</v>
      </c>
      <c r="T119" s="127" t="s">
        <v>73</v>
      </c>
      <c r="U119" s="96" t="str">
        <f t="shared" si="32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43"/>
        <v>0</v>
      </c>
    </row>
    <row r="120" spans="1:24">
      <c r="A120">
        <f t="shared" si="25"/>
        <v>118</v>
      </c>
      <c r="B120" s="18">
        <f t="shared" si="37"/>
        <v>116004</v>
      </c>
      <c r="C120" s="18">
        <f t="shared" si="38"/>
        <v>4455</v>
      </c>
      <c r="D120" s="18">
        <f t="shared" si="39"/>
        <v>416004</v>
      </c>
      <c r="E120" s="1">
        <v>160</v>
      </c>
      <c r="F120" s="1">
        <v>4</v>
      </c>
      <c r="G120" s="1">
        <v>4</v>
      </c>
      <c r="H120" s="18">
        <f t="shared" si="36"/>
        <v>0.1</v>
      </c>
      <c r="I120" s="20" t="s">
        <v>594</v>
      </c>
      <c r="J120" s="11">
        <f t="shared" si="42"/>
        <v>8</v>
      </c>
      <c r="K120" s="11">
        <f t="shared" si="42"/>
        <v>8</v>
      </c>
      <c r="L120" s="11">
        <f t="shared" si="42"/>
        <v>1</v>
      </c>
      <c r="M120" s="11">
        <f t="shared" si="29"/>
        <v>512</v>
      </c>
      <c r="N120" s="95">
        <f t="shared" si="33"/>
        <v>65</v>
      </c>
      <c r="O120" s="71">
        <v>4</v>
      </c>
      <c r="P120" s="11" t="str">
        <f t="shared" si="40"/>
        <v>set:items.json image:block_4</v>
      </c>
      <c r="Q120" s="11" t="str">
        <f t="shared" si="41"/>
        <v>block_tag_4</v>
      </c>
      <c r="R120" s="30">
        <v>55</v>
      </c>
      <c r="T120" s="127" t="s">
        <v>73</v>
      </c>
      <c r="U120" s="96" t="str">
        <f t="shared" si="32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43"/>
        <v>0</v>
      </c>
    </row>
    <row r="121" spans="1:24">
      <c r="A121">
        <f t="shared" si="25"/>
        <v>119</v>
      </c>
      <c r="B121" s="18">
        <f t="shared" si="37"/>
        <v>116005</v>
      </c>
      <c r="C121" s="18">
        <f t="shared" si="38"/>
        <v>4456</v>
      </c>
      <c r="D121" s="18">
        <f t="shared" si="39"/>
        <v>416005</v>
      </c>
      <c r="E121" s="1">
        <v>160</v>
      </c>
      <c r="F121" s="1">
        <v>5</v>
      </c>
      <c r="G121" s="1">
        <v>4</v>
      </c>
      <c r="H121" s="18">
        <f t="shared" si="36"/>
        <v>0.1</v>
      </c>
      <c r="I121" s="20" t="s">
        <v>596</v>
      </c>
      <c r="J121" s="11">
        <f t="shared" si="42"/>
        <v>8</v>
      </c>
      <c r="K121" s="11">
        <f t="shared" si="42"/>
        <v>8</v>
      </c>
      <c r="L121" s="11">
        <f t="shared" si="42"/>
        <v>1</v>
      </c>
      <c r="M121" s="11">
        <f t="shared" si="29"/>
        <v>512</v>
      </c>
      <c r="N121" s="95">
        <f t="shared" si="33"/>
        <v>65</v>
      </c>
      <c r="O121" s="71">
        <v>4</v>
      </c>
      <c r="P121" s="11" t="str">
        <f t="shared" si="40"/>
        <v>set:items.json image:block_4</v>
      </c>
      <c r="Q121" s="11" t="str">
        <f t="shared" si="41"/>
        <v>block_tag_4</v>
      </c>
      <c r="R121" s="30">
        <v>56</v>
      </c>
      <c r="T121" s="127" t="s">
        <v>73</v>
      </c>
      <c r="U121" s="96" t="str">
        <f t="shared" si="32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43"/>
        <v>0</v>
      </c>
    </row>
    <row r="122" spans="1:24">
      <c r="A122">
        <f t="shared" si="25"/>
        <v>120</v>
      </c>
      <c r="B122" s="18">
        <f t="shared" si="37"/>
        <v>116006</v>
      </c>
      <c r="C122" s="18">
        <f t="shared" si="38"/>
        <v>4457</v>
      </c>
      <c r="D122" s="18">
        <f t="shared" si="39"/>
        <v>416006</v>
      </c>
      <c r="E122" s="1">
        <v>160</v>
      </c>
      <c r="F122" s="1">
        <v>6</v>
      </c>
      <c r="G122" s="1">
        <v>4</v>
      </c>
      <c r="H122" s="18">
        <f t="shared" si="36"/>
        <v>0.1</v>
      </c>
      <c r="I122" s="20" t="s">
        <v>598</v>
      </c>
      <c r="J122" s="11">
        <f t="shared" si="42"/>
        <v>8</v>
      </c>
      <c r="K122" s="11">
        <f t="shared" si="42"/>
        <v>8</v>
      </c>
      <c r="L122" s="11">
        <f t="shared" si="42"/>
        <v>1</v>
      </c>
      <c r="M122" s="11">
        <f t="shared" si="29"/>
        <v>512</v>
      </c>
      <c r="N122" s="95">
        <f t="shared" si="33"/>
        <v>65</v>
      </c>
      <c r="O122" s="71">
        <v>4</v>
      </c>
      <c r="P122" s="11" t="str">
        <f t="shared" si="40"/>
        <v>set:items.json image:block_4</v>
      </c>
      <c r="Q122" s="11" t="str">
        <f t="shared" si="41"/>
        <v>block_tag_4</v>
      </c>
      <c r="R122" s="30">
        <v>57</v>
      </c>
      <c r="T122" s="127" t="s">
        <v>73</v>
      </c>
      <c r="U122" s="96" t="str">
        <f t="shared" si="32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43"/>
        <v>0</v>
      </c>
    </row>
    <row r="123" spans="1:24">
      <c r="A123">
        <f t="shared" si="25"/>
        <v>121</v>
      </c>
      <c r="B123" s="18">
        <f t="shared" si="37"/>
        <v>116007</v>
      </c>
      <c r="C123" s="18">
        <f t="shared" si="38"/>
        <v>4458</v>
      </c>
      <c r="D123" s="18">
        <f t="shared" si="39"/>
        <v>416007</v>
      </c>
      <c r="E123" s="1">
        <v>160</v>
      </c>
      <c r="F123" s="1">
        <v>7</v>
      </c>
      <c r="G123" s="1">
        <v>4</v>
      </c>
      <c r="H123" s="18">
        <f t="shared" si="36"/>
        <v>0.1</v>
      </c>
      <c r="I123" s="20" t="s">
        <v>600</v>
      </c>
      <c r="J123" s="11">
        <f t="shared" si="42"/>
        <v>8</v>
      </c>
      <c r="K123" s="11">
        <f t="shared" si="42"/>
        <v>8</v>
      </c>
      <c r="L123" s="11">
        <f t="shared" si="42"/>
        <v>1</v>
      </c>
      <c r="M123" s="11">
        <f t="shared" si="29"/>
        <v>512</v>
      </c>
      <c r="N123" s="95">
        <f t="shared" si="33"/>
        <v>65</v>
      </c>
      <c r="O123" s="71">
        <v>4</v>
      </c>
      <c r="P123" s="11" t="str">
        <f t="shared" si="40"/>
        <v>set:items.json image:block_4</v>
      </c>
      <c r="Q123" s="11" t="str">
        <f t="shared" si="41"/>
        <v>block_tag_4</v>
      </c>
      <c r="R123" s="30">
        <v>58</v>
      </c>
      <c r="T123" s="127" t="s">
        <v>73</v>
      </c>
      <c r="U123" s="96" t="str">
        <f t="shared" si="32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43"/>
        <v>0</v>
      </c>
    </row>
    <row r="124" spans="1:24">
      <c r="A124">
        <f t="shared" si="25"/>
        <v>122</v>
      </c>
      <c r="B124" s="18">
        <f t="shared" si="37"/>
        <v>116008</v>
      </c>
      <c r="C124" s="18">
        <f t="shared" si="38"/>
        <v>4459</v>
      </c>
      <c r="D124" s="18">
        <f t="shared" si="39"/>
        <v>416008</v>
      </c>
      <c r="E124" s="1">
        <v>160</v>
      </c>
      <c r="F124" s="1">
        <v>8</v>
      </c>
      <c r="G124" s="1">
        <v>4</v>
      </c>
      <c r="H124" s="18">
        <f t="shared" si="36"/>
        <v>0.1</v>
      </c>
      <c r="I124" s="20" t="s">
        <v>602</v>
      </c>
      <c r="J124" s="11">
        <f t="shared" ref="J124:L143" si="44">VLOOKUP($G124,经济表_方块价格积分,J$2,1)</f>
        <v>8</v>
      </c>
      <c r="K124" s="11">
        <f t="shared" si="44"/>
        <v>8</v>
      </c>
      <c r="L124" s="11">
        <f t="shared" si="44"/>
        <v>1</v>
      </c>
      <c r="M124" s="11">
        <f t="shared" si="29"/>
        <v>512</v>
      </c>
      <c r="N124" s="95">
        <f t="shared" si="33"/>
        <v>65</v>
      </c>
      <c r="O124" s="71">
        <v>4</v>
      </c>
      <c r="P124" s="11" t="str">
        <f t="shared" si="40"/>
        <v>set:items.json image:block_4</v>
      </c>
      <c r="Q124" s="11" t="str">
        <f t="shared" si="41"/>
        <v>block_tag_4</v>
      </c>
      <c r="R124" s="30">
        <v>59</v>
      </c>
      <c r="T124" s="127" t="s">
        <v>73</v>
      </c>
      <c r="U124" s="96" t="str">
        <f t="shared" si="32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43"/>
        <v>0</v>
      </c>
    </row>
    <row r="125" spans="1:24">
      <c r="A125">
        <f t="shared" si="25"/>
        <v>123</v>
      </c>
      <c r="B125" s="18">
        <f t="shared" si="37"/>
        <v>116009</v>
      </c>
      <c r="C125" s="18">
        <f t="shared" si="38"/>
        <v>4460</v>
      </c>
      <c r="D125" s="18">
        <f t="shared" si="39"/>
        <v>416009</v>
      </c>
      <c r="E125" s="1">
        <v>160</v>
      </c>
      <c r="F125" s="1">
        <v>9</v>
      </c>
      <c r="G125" s="1">
        <v>4</v>
      </c>
      <c r="H125" s="18">
        <f t="shared" si="36"/>
        <v>0.1</v>
      </c>
      <c r="I125" s="20" t="s">
        <v>604</v>
      </c>
      <c r="J125" s="11">
        <f t="shared" si="44"/>
        <v>8</v>
      </c>
      <c r="K125" s="11">
        <f t="shared" si="44"/>
        <v>8</v>
      </c>
      <c r="L125" s="11">
        <f t="shared" si="44"/>
        <v>1</v>
      </c>
      <c r="M125" s="11">
        <f t="shared" si="29"/>
        <v>512</v>
      </c>
      <c r="N125" s="95">
        <f t="shared" si="33"/>
        <v>65</v>
      </c>
      <c r="O125" s="71">
        <v>4</v>
      </c>
      <c r="P125" s="11" t="str">
        <f t="shared" si="40"/>
        <v>set:items.json image:block_4</v>
      </c>
      <c r="Q125" s="11" t="str">
        <f t="shared" si="41"/>
        <v>block_tag_4</v>
      </c>
      <c r="R125" s="30">
        <v>60</v>
      </c>
      <c r="T125" s="127" t="s">
        <v>73</v>
      </c>
      <c r="U125" s="96" t="str">
        <f t="shared" si="32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43"/>
        <v>0</v>
      </c>
    </row>
    <row r="126" spans="1:24">
      <c r="A126">
        <f t="shared" si="25"/>
        <v>124</v>
      </c>
      <c r="B126" s="18">
        <f t="shared" si="37"/>
        <v>116010</v>
      </c>
      <c r="C126" s="18">
        <f t="shared" si="38"/>
        <v>4461</v>
      </c>
      <c r="D126" s="18">
        <f t="shared" si="39"/>
        <v>416010</v>
      </c>
      <c r="E126" s="1">
        <v>160</v>
      </c>
      <c r="F126" s="1">
        <v>10</v>
      </c>
      <c r="G126" s="1">
        <v>4</v>
      </c>
      <c r="H126" s="18">
        <f t="shared" si="36"/>
        <v>0.1</v>
      </c>
      <c r="I126" s="20" t="s">
        <v>606</v>
      </c>
      <c r="J126" s="11">
        <f t="shared" si="44"/>
        <v>8</v>
      </c>
      <c r="K126" s="11">
        <f t="shared" si="44"/>
        <v>8</v>
      </c>
      <c r="L126" s="11">
        <f t="shared" si="44"/>
        <v>1</v>
      </c>
      <c r="M126" s="11">
        <f t="shared" si="29"/>
        <v>512</v>
      </c>
      <c r="N126" s="95">
        <f t="shared" si="33"/>
        <v>65</v>
      </c>
      <c r="O126" s="71">
        <v>4</v>
      </c>
      <c r="P126" s="11" t="str">
        <f t="shared" si="40"/>
        <v>set:items.json image:block_4</v>
      </c>
      <c r="Q126" s="11" t="str">
        <f t="shared" si="41"/>
        <v>block_tag_4</v>
      </c>
      <c r="R126" s="30">
        <v>61</v>
      </c>
      <c r="T126" s="127" t="s">
        <v>73</v>
      </c>
      <c r="U126" s="96" t="str">
        <f t="shared" si="32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43"/>
        <v>0</v>
      </c>
    </row>
    <row r="127" spans="1:24">
      <c r="A127">
        <f t="shared" si="25"/>
        <v>125</v>
      </c>
      <c r="B127" s="18">
        <f t="shared" si="37"/>
        <v>116011</v>
      </c>
      <c r="C127" s="18">
        <f t="shared" si="38"/>
        <v>4462</v>
      </c>
      <c r="D127" s="18">
        <f t="shared" si="39"/>
        <v>416011</v>
      </c>
      <c r="E127" s="1">
        <v>160</v>
      </c>
      <c r="F127" s="1">
        <v>11</v>
      </c>
      <c r="G127" s="1">
        <v>4</v>
      </c>
      <c r="H127" s="18">
        <f t="shared" ref="H127:H158" si="45">$H$2</f>
        <v>0.1</v>
      </c>
      <c r="I127" s="20" t="s">
        <v>608</v>
      </c>
      <c r="J127" s="11">
        <f t="shared" si="44"/>
        <v>8</v>
      </c>
      <c r="K127" s="11">
        <f t="shared" si="44"/>
        <v>8</v>
      </c>
      <c r="L127" s="11">
        <f t="shared" si="44"/>
        <v>1</v>
      </c>
      <c r="M127" s="11">
        <f t="shared" si="29"/>
        <v>512</v>
      </c>
      <c r="N127" s="95">
        <f t="shared" si="33"/>
        <v>65</v>
      </c>
      <c r="O127" s="71">
        <v>4</v>
      </c>
      <c r="P127" s="11" t="str">
        <f t="shared" si="40"/>
        <v>set:items.json image:block_4</v>
      </c>
      <c r="Q127" s="11" t="str">
        <f t="shared" si="41"/>
        <v>block_tag_4</v>
      </c>
      <c r="R127" s="30">
        <v>62</v>
      </c>
      <c r="T127" s="127" t="s">
        <v>73</v>
      </c>
      <c r="U127" s="96" t="str">
        <f t="shared" si="32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43"/>
        <v>0</v>
      </c>
    </row>
    <row r="128" spans="1:24">
      <c r="A128">
        <f t="shared" si="25"/>
        <v>126</v>
      </c>
      <c r="B128" s="18">
        <f t="shared" si="37"/>
        <v>116012</v>
      </c>
      <c r="C128" s="18">
        <f t="shared" si="38"/>
        <v>4463</v>
      </c>
      <c r="D128" s="18">
        <f t="shared" si="39"/>
        <v>416012</v>
      </c>
      <c r="E128" s="1">
        <v>160</v>
      </c>
      <c r="F128" s="1">
        <v>12</v>
      </c>
      <c r="G128" s="1">
        <v>4</v>
      </c>
      <c r="H128" s="18">
        <f t="shared" si="45"/>
        <v>0.1</v>
      </c>
      <c r="I128" s="20" t="s">
        <v>610</v>
      </c>
      <c r="J128" s="11">
        <f t="shared" si="44"/>
        <v>8</v>
      </c>
      <c r="K128" s="11">
        <f t="shared" si="44"/>
        <v>8</v>
      </c>
      <c r="L128" s="11">
        <f t="shared" si="44"/>
        <v>1</v>
      </c>
      <c r="M128" s="11">
        <f t="shared" si="29"/>
        <v>512</v>
      </c>
      <c r="N128" s="95">
        <f t="shared" si="33"/>
        <v>65</v>
      </c>
      <c r="O128" s="71">
        <v>4</v>
      </c>
      <c r="P128" s="11" t="str">
        <f t="shared" si="40"/>
        <v>set:items.json image:block_4</v>
      </c>
      <c r="Q128" s="11" t="str">
        <f t="shared" si="41"/>
        <v>block_tag_4</v>
      </c>
      <c r="R128" s="30">
        <v>63</v>
      </c>
      <c r="T128" s="127" t="s">
        <v>73</v>
      </c>
      <c r="U128" s="96" t="str">
        <f t="shared" si="32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43"/>
        <v>0</v>
      </c>
    </row>
    <row r="129" spans="1:24">
      <c r="A129">
        <f t="shared" si="25"/>
        <v>127</v>
      </c>
      <c r="B129" s="18">
        <f t="shared" si="37"/>
        <v>116013</v>
      </c>
      <c r="C129" s="18">
        <f t="shared" si="38"/>
        <v>4464</v>
      </c>
      <c r="D129" s="18">
        <f t="shared" si="39"/>
        <v>416013</v>
      </c>
      <c r="E129" s="1">
        <v>160</v>
      </c>
      <c r="F129" s="1">
        <v>13</v>
      </c>
      <c r="G129" s="1">
        <v>4</v>
      </c>
      <c r="H129" s="18">
        <f t="shared" si="45"/>
        <v>0.1</v>
      </c>
      <c r="I129" s="20" t="s">
        <v>612</v>
      </c>
      <c r="J129" s="11">
        <f t="shared" si="44"/>
        <v>8</v>
      </c>
      <c r="K129" s="11">
        <f t="shared" si="44"/>
        <v>8</v>
      </c>
      <c r="L129" s="11">
        <f t="shared" si="44"/>
        <v>1</v>
      </c>
      <c r="M129" s="11">
        <f t="shared" si="29"/>
        <v>512</v>
      </c>
      <c r="N129" s="95">
        <f t="shared" si="33"/>
        <v>65</v>
      </c>
      <c r="O129" s="71">
        <v>4</v>
      </c>
      <c r="P129" s="11" t="str">
        <f t="shared" si="40"/>
        <v>set:items.json image:block_4</v>
      </c>
      <c r="Q129" s="11" t="str">
        <f t="shared" si="41"/>
        <v>block_tag_4</v>
      </c>
      <c r="R129" s="30">
        <v>64</v>
      </c>
      <c r="T129" s="127" t="s">
        <v>73</v>
      </c>
      <c r="U129" s="96" t="str">
        <f t="shared" si="32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43"/>
        <v>0</v>
      </c>
    </row>
    <row r="130" spans="1:24">
      <c r="A130">
        <f t="shared" si="25"/>
        <v>128</v>
      </c>
      <c r="B130" s="18">
        <f t="shared" si="37"/>
        <v>116014</v>
      </c>
      <c r="C130" s="18">
        <f t="shared" si="38"/>
        <v>4465</v>
      </c>
      <c r="D130" s="18">
        <f t="shared" si="39"/>
        <v>416014</v>
      </c>
      <c r="E130" s="1">
        <v>160</v>
      </c>
      <c r="F130" s="1">
        <v>14</v>
      </c>
      <c r="G130" s="1">
        <v>4</v>
      </c>
      <c r="H130" s="18">
        <f t="shared" si="45"/>
        <v>0.1</v>
      </c>
      <c r="I130" s="20" t="s">
        <v>614</v>
      </c>
      <c r="J130" s="11">
        <f t="shared" si="44"/>
        <v>8</v>
      </c>
      <c r="K130" s="11">
        <f t="shared" si="44"/>
        <v>8</v>
      </c>
      <c r="L130" s="11">
        <f t="shared" si="44"/>
        <v>1</v>
      </c>
      <c r="M130" s="11">
        <f t="shared" si="29"/>
        <v>512</v>
      </c>
      <c r="N130" s="95">
        <f t="shared" si="33"/>
        <v>65</v>
      </c>
      <c r="O130" s="71">
        <v>4</v>
      </c>
      <c r="P130" s="11" t="str">
        <f t="shared" si="40"/>
        <v>set:items.json image:block_4</v>
      </c>
      <c r="Q130" s="11" t="str">
        <f t="shared" si="41"/>
        <v>block_tag_4</v>
      </c>
      <c r="R130" s="30">
        <v>65</v>
      </c>
      <c r="T130" s="127" t="s">
        <v>73</v>
      </c>
      <c r="U130" s="96" t="str">
        <f t="shared" si="32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43"/>
        <v>0</v>
      </c>
    </row>
    <row r="131" spans="1:24">
      <c r="A131">
        <f t="shared" ref="A131:A180" si="46">ROW()-2</f>
        <v>129</v>
      </c>
      <c r="B131" s="18">
        <f t="shared" ref="B131:B162" si="47">_xlfn.NUMBERVALUE(CONCATENATE(1,IF(LEN(E131)=1,"00"&amp;E131,IF(LEN(E131)=2,"0"&amp;E131,E131)),IF(LEN(F131)=1,"0"&amp;F131,F131)))</f>
        <v>116015</v>
      </c>
      <c r="C131" s="18">
        <f t="shared" ref="C131:C162" si="48">_xlfn.NUMBERVALUE(CONCATENATE(O131,G131,IF(LEN(R131)=1,"0"&amp;R131,R131)))</f>
        <v>4466</v>
      </c>
      <c r="D131" s="18">
        <f t="shared" ref="D131:D162" si="49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5"/>
        <v>0.1</v>
      </c>
      <c r="I131" s="20" t="s">
        <v>616</v>
      </c>
      <c r="J131" s="11">
        <f t="shared" si="44"/>
        <v>8</v>
      </c>
      <c r="K131" s="11">
        <f t="shared" si="44"/>
        <v>8</v>
      </c>
      <c r="L131" s="11">
        <f t="shared" si="44"/>
        <v>1</v>
      </c>
      <c r="M131" s="11">
        <f t="shared" ref="M131:M180" si="50">K131*64</f>
        <v>512</v>
      </c>
      <c r="N131" s="95">
        <f t="shared" si="33"/>
        <v>65</v>
      </c>
      <c r="O131" s="71">
        <v>4</v>
      </c>
      <c r="P131" s="11" t="str">
        <f t="shared" ref="P131:P162" si="51">VLOOKUP(O131,方块表_二级标签,3,1)</f>
        <v>set:items.json image:block_4</v>
      </c>
      <c r="Q131" s="11" t="str">
        <f t="shared" ref="Q131:Q162" si="52">VLOOKUP(O131,方块表_二级标签,6,1)</f>
        <v>block_tag_4</v>
      </c>
      <c r="R131" s="30">
        <v>66</v>
      </c>
      <c r="T131" s="127" t="s">
        <v>73</v>
      </c>
      <c r="U131" s="96" t="str">
        <f t="shared" ref="U131:U180" si="53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si="43"/>
        <v>0</v>
      </c>
    </row>
    <row r="132" spans="1:24">
      <c r="A132">
        <f t="shared" si="46"/>
        <v>130</v>
      </c>
      <c r="B132" s="18">
        <f t="shared" si="47"/>
        <v>103500</v>
      </c>
      <c r="C132" s="18">
        <f t="shared" si="48"/>
        <v>5201</v>
      </c>
      <c r="D132" s="18">
        <f t="shared" si="49"/>
        <v>203500</v>
      </c>
      <c r="E132" s="1">
        <v>35</v>
      </c>
      <c r="F132" s="1">
        <v>0</v>
      </c>
      <c r="G132" s="1">
        <v>2</v>
      </c>
      <c r="H132" s="18">
        <f t="shared" si="45"/>
        <v>0.1</v>
      </c>
      <c r="I132" s="20" t="s">
        <v>162</v>
      </c>
      <c r="J132" s="11">
        <f t="shared" si="44"/>
        <v>4</v>
      </c>
      <c r="K132" s="11">
        <f t="shared" si="44"/>
        <v>4</v>
      </c>
      <c r="L132" s="11">
        <f t="shared" si="44"/>
        <v>1</v>
      </c>
      <c r="M132" s="11">
        <f t="shared" si="50"/>
        <v>256</v>
      </c>
      <c r="N132" s="95">
        <f t="shared" ref="N132:N180" si="54">FLOOR(L132*64,1)+1</f>
        <v>65</v>
      </c>
      <c r="O132" s="71">
        <v>5</v>
      </c>
      <c r="P132" s="11" t="str">
        <f t="shared" si="51"/>
        <v>set:items.json image:block_5</v>
      </c>
      <c r="Q132" s="11" t="str">
        <f t="shared" si="52"/>
        <v>block_tag_5</v>
      </c>
      <c r="R132" s="30">
        <v>1</v>
      </c>
      <c r="T132" s="127" t="s">
        <v>73</v>
      </c>
      <c r="U132" s="96" t="str">
        <f t="shared" si="53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43"/>
        <v>35</v>
      </c>
    </row>
    <row r="133" spans="1:24">
      <c r="A133">
        <f t="shared" si="46"/>
        <v>131</v>
      </c>
      <c r="B133" s="18">
        <f t="shared" si="47"/>
        <v>103501</v>
      </c>
      <c r="C133" s="18">
        <f t="shared" si="48"/>
        <v>5202</v>
      </c>
      <c r="D133" s="18">
        <f t="shared" si="49"/>
        <v>203501</v>
      </c>
      <c r="E133" s="1">
        <v>35</v>
      </c>
      <c r="F133" s="1">
        <v>1</v>
      </c>
      <c r="G133" s="1">
        <v>2</v>
      </c>
      <c r="H133" s="18">
        <f t="shared" si="45"/>
        <v>0.1</v>
      </c>
      <c r="I133" s="20" t="s">
        <v>167</v>
      </c>
      <c r="J133" s="11">
        <f t="shared" si="44"/>
        <v>4</v>
      </c>
      <c r="K133" s="11">
        <f t="shared" si="44"/>
        <v>4</v>
      </c>
      <c r="L133" s="11">
        <f t="shared" si="44"/>
        <v>1</v>
      </c>
      <c r="M133" s="11">
        <f t="shared" si="50"/>
        <v>256</v>
      </c>
      <c r="N133" s="95">
        <f t="shared" si="54"/>
        <v>65</v>
      </c>
      <c r="O133" s="71">
        <v>5</v>
      </c>
      <c r="P133" s="11" t="str">
        <f t="shared" si="51"/>
        <v>set:items.json image:block_5</v>
      </c>
      <c r="Q133" s="11" t="str">
        <f t="shared" si="52"/>
        <v>block_tag_5</v>
      </c>
      <c r="R133" s="30">
        <v>2</v>
      </c>
      <c r="T133" s="127" t="s">
        <v>73</v>
      </c>
      <c r="U133" s="96" t="str">
        <f t="shared" si="53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43"/>
        <v>0</v>
      </c>
    </row>
    <row r="134" spans="1:24">
      <c r="A134">
        <f t="shared" si="46"/>
        <v>132</v>
      </c>
      <c r="B134" s="18">
        <f t="shared" si="47"/>
        <v>103502</v>
      </c>
      <c r="C134" s="18">
        <f t="shared" si="48"/>
        <v>5203</v>
      </c>
      <c r="D134" s="18">
        <f t="shared" si="49"/>
        <v>203502</v>
      </c>
      <c r="E134" s="1">
        <v>35</v>
      </c>
      <c r="F134" s="1">
        <v>2</v>
      </c>
      <c r="G134" s="1">
        <v>2</v>
      </c>
      <c r="H134" s="18">
        <f t="shared" si="45"/>
        <v>0.1</v>
      </c>
      <c r="I134" s="20" t="s">
        <v>172</v>
      </c>
      <c r="J134" s="11">
        <f t="shared" si="44"/>
        <v>4</v>
      </c>
      <c r="K134" s="11">
        <f t="shared" si="44"/>
        <v>4</v>
      </c>
      <c r="L134" s="11">
        <f t="shared" si="44"/>
        <v>1</v>
      </c>
      <c r="M134" s="11">
        <f t="shared" si="50"/>
        <v>256</v>
      </c>
      <c r="N134" s="95">
        <f t="shared" si="54"/>
        <v>65</v>
      </c>
      <c r="O134" s="71">
        <v>5</v>
      </c>
      <c r="P134" s="11" t="str">
        <f t="shared" si="51"/>
        <v>set:items.json image:block_5</v>
      </c>
      <c r="Q134" s="11" t="str">
        <f t="shared" si="52"/>
        <v>block_tag_5</v>
      </c>
      <c r="R134" s="30">
        <v>3</v>
      </c>
      <c r="T134" s="127" t="s">
        <v>73</v>
      </c>
      <c r="U134" s="96" t="str">
        <f t="shared" si="53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43"/>
        <v>0</v>
      </c>
    </row>
    <row r="135" spans="1:24">
      <c r="A135">
        <f t="shared" si="46"/>
        <v>133</v>
      </c>
      <c r="B135" s="18">
        <f t="shared" si="47"/>
        <v>103503</v>
      </c>
      <c r="C135" s="18">
        <f t="shared" si="48"/>
        <v>5204</v>
      </c>
      <c r="D135" s="18">
        <f t="shared" si="49"/>
        <v>203503</v>
      </c>
      <c r="E135" s="1">
        <v>35</v>
      </c>
      <c r="F135" s="1">
        <v>3</v>
      </c>
      <c r="G135" s="1">
        <v>2</v>
      </c>
      <c r="H135" s="18">
        <f t="shared" si="45"/>
        <v>0.1</v>
      </c>
      <c r="I135" s="20" t="s">
        <v>176</v>
      </c>
      <c r="J135" s="11">
        <f t="shared" si="44"/>
        <v>4</v>
      </c>
      <c r="K135" s="11">
        <f t="shared" si="44"/>
        <v>4</v>
      </c>
      <c r="L135" s="11">
        <f t="shared" si="44"/>
        <v>1</v>
      </c>
      <c r="M135" s="11">
        <f t="shared" si="50"/>
        <v>256</v>
      </c>
      <c r="N135" s="95">
        <f t="shared" si="54"/>
        <v>65</v>
      </c>
      <c r="O135" s="71">
        <v>5</v>
      </c>
      <c r="P135" s="11" t="str">
        <f t="shared" si="51"/>
        <v>set:items.json image:block_5</v>
      </c>
      <c r="Q135" s="11" t="str">
        <f t="shared" si="52"/>
        <v>block_tag_5</v>
      </c>
      <c r="R135" s="30">
        <v>4</v>
      </c>
      <c r="T135" s="127" t="s">
        <v>73</v>
      </c>
      <c r="U135" s="96" t="str">
        <f t="shared" si="53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43"/>
        <v>0</v>
      </c>
    </row>
    <row r="136" spans="1:24">
      <c r="A136">
        <f t="shared" si="46"/>
        <v>134</v>
      </c>
      <c r="B136" s="18">
        <f t="shared" si="47"/>
        <v>103504</v>
      </c>
      <c r="C136" s="18">
        <f t="shared" si="48"/>
        <v>5205</v>
      </c>
      <c r="D136" s="18">
        <f t="shared" si="49"/>
        <v>203504</v>
      </c>
      <c r="E136" s="1">
        <v>35</v>
      </c>
      <c r="F136" s="1">
        <v>4</v>
      </c>
      <c r="G136" s="1">
        <v>2</v>
      </c>
      <c r="H136" s="18">
        <f t="shared" si="45"/>
        <v>0.1</v>
      </c>
      <c r="I136" s="20" t="s">
        <v>180</v>
      </c>
      <c r="J136" s="11">
        <f t="shared" si="44"/>
        <v>4</v>
      </c>
      <c r="K136" s="11">
        <f t="shared" si="44"/>
        <v>4</v>
      </c>
      <c r="L136" s="11">
        <f t="shared" si="44"/>
        <v>1</v>
      </c>
      <c r="M136" s="11">
        <f t="shared" si="50"/>
        <v>256</v>
      </c>
      <c r="N136" s="95">
        <f t="shared" si="54"/>
        <v>65</v>
      </c>
      <c r="O136" s="71">
        <v>5</v>
      </c>
      <c r="P136" s="11" t="str">
        <f t="shared" si="51"/>
        <v>set:items.json image:block_5</v>
      </c>
      <c r="Q136" s="11" t="str">
        <f t="shared" si="52"/>
        <v>block_tag_5</v>
      </c>
      <c r="R136" s="30">
        <v>5</v>
      </c>
      <c r="T136" s="127" t="s">
        <v>73</v>
      </c>
      <c r="U136" s="96" t="str">
        <f t="shared" si="53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ref="X136:X167" si="55">IF(W136=1,E136,0)</f>
        <v>0</v>
      </c>
    </row>
    <row r="137" spans="1:24">
      <c r="A137">
        <f t="shared" si="46"/>
        <v>135</v>
      </c>
      <c r="B137" s="18">
        <f t="shared" si="47"/>
        <v>103505</v>
      </c>
      <c r="C137" s="18">
        <f t="shared" si="48"/>
        <v>5206</v>
      </c>
      <c r="D137" s="18">
        <f t="shared" si="49"/>
        <v>203505</v>
      </c>
      <c r="E137" s="1">
        <v>35</v>
      </c>
      <c r="F137" s="1">
        <v>5</v>
      </c>
      <c r="G137" s="1">
        <v>2</v>
      </c>
      <c r="H137" s="18">
        <f t="shared" si="45"/>
        <v>0.1</v>
      </c>
      <c r="I137" s="20" t="s">
        <v>184</v>
      </c>
      <c r="J137" s="11">
        <f t="shared" si="44"/>
        <v>4</v>
      </c>
      <c r="K137" s="11">
        <f t="shared" si="44"/>
        <v>4</v>
      </c>
      <c r="L137" s="11">
        <f t="shared" si="44"/>
        <v>1</v>
      </c>
      <c r="M137" s="11">
        <f t="shared" si="50"/>
        <v>256</v>
      </c>
      <c r="N137" s="95">
        <f t="shared" si="54"/>
        <v>65</v>
      </c>
      <c r="O137" s="71">
        <v>5</v>
      </c>
      <c r="P137" s="11" t="str">
        <f t="shared" si="51"/>
        <v>set:items.json image:block_5</v>
      </c>
      <c r="Q137" s="11" t="str">
        <f t="shared" si="52"/>
        <v>block_tag_5</v>
      </c>
      <c r="R137" s="30">
        <v>6</v>
      </c>
      <c r="T137" s="127" t="s">
        <v>73</v>
      </c>
      <c r="U137" s="96" t="str">
        <f t="shared" si="53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5"/>
        <v>0</v>
      </c>
    </row>
    <row r="138" spans="1:24">
      <c r="A138">
        <f t="shared" si="46"/>
        <v>136</v>
      </c>
      <c r="B138" s="18">
        <f t="shared" si="47"/>
        <v>103506</v>
      </c>
      <c r="C138" s="18">
        <f t="shared" si="48"/>
        <v>5207</v>
      </c>
      <c r="D138" s="18">
        <f t="shared" si="49"/>
        <v>203506</v>
      </c>
      <c r="E138" s="1">
        <v>35</v>
      </c>
      <c r="F138" s="1">
        <v>6</v>
      </c>
      <c r="G138" s="1">
        <v>2</v>
      </c>
      <c r="H138" s="18">
        <f t="shared" si="45"/>
        <v>0.1</v>
      </c>
      <c r="I138" s="20" t="s">
        <v>188</v>
      </c>
      <c r="J138" s="11">
        <f t="shared" si="44"/>
        <v>4</v>
      </c>
      <c r="K138" s="11">
        <f t="shared" si="44"/>
        <v>4</v>
      </c>
      <c r="L138" s="11">
        <f t="shared" si="44"/>
        <v>1</v>
      </c>
      <c r="M138" s="11">
        <f t="shared" si="50"/>
        <v>256</v>
      </c>
      <c r="N138" s="95">
        <f t="shared" si="54"/>
        <v>65</v>
      </c>
      <c r="O138" s="71">
        <v>5</v>
      </c>
      <c r="P138" s="11" t="str">
        <f t="shared" si="51"/>
        <v>set:items.json image:block_5</v>
      </c>
      <c r="Q138" s="11" t="str">
        <f t="shared" si="52"/>
        <v>block_tag_5</v>
      </c>
      <c r="R138" s="30">
        <v>7</v>
      </c>
      <c r="T138" s="127" t="s">
        <v>73</v>
      </c>
      <c r="U138" s="96" t="str">
        <f t="shared" si="53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5"/>
        <v>0</v>
      </c>
    </row>
    <row r="139" spans="1:24">
      <c r="A139">
        <f t="shared" si="46"/>
        <v>137</v>
      </c>
      <c r="B139" s="18">
        <f t="shared" si="47"/>
        <v>103507</v>
      </c>
      <c r="C139" s="18">
        <f t="shared" si="48"/>
        <v>5208</v>
      </c>
      <c r="D139" s="18">
        <f t="shared" si="49"/>
        <v>203507</v>
      </c>
      <c r="E139" s="1">
        <v>35</v>
      </c>
      <c r="F139" s="1">
        <v>7</v>
      </c>
      <c r="G139" s="1">
        <v>2</v>
      </c>
      <c r="H139" s="18">
        <f t="shared" si="45"/>
        <v>0.1</v>
      </c>
      <c r="I139" s="20" t="s">
        <v>192</v>
      </c>
      <c r="J139" s="11">
        <f t="shared" si="44"/>
        <v>4</v>
      </c>
      <c r="K139" s="11">
        <f t="shared" si="44"/>
        <v>4</v>
      </c>
      <c r="L139" s="11">
        <f t="shared" si="44"/>
        <v>1</v>
      </c>
      <c r="M139" s="11">
        <f t="shared" si="50"/>
        <v>256</v>
      </c>
      <c r="N139" s="95">
        <f t="shared" si="54"/>
        <v>65</v>
      </c>
      <c r="O139" s="71">
        <v>5</v>
      </c>
      <c r="P139" s="11" t="str">
        <f t="shared" si="51"/>
        <v>set:items.json image:block_5</v>
      </c>
      <c r="Q139" s="11" t="str">
        <f t="shared" si="52"/>
        <v>block_tag_5</v>
      </c>
      <c r="R139" s="30">
        <v>8</v>
      </c>
      <c r="T139" s="127" t="s">
        <v>73</v>
      </c>
      <c r="U139" s="96" t="str">
        <f t="shared" si="53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5"/>
        <v>0</v>
      </c>
    </row>
    <row r="140" spans="1:24">
      <c r="A140">
        <f t="shared" si="46"/>
        <v>138</v>
      </c>
      <c r="B140" s="18">
        <f t="shared" si="47"/>
        <v>103508</v>
      </c>
      <c r="C140" s="18">
        <f t="shared" si="48"/>
        <v>5209</v>
      </c>
      <c r="D140" s="18">
        <f t="shared" si="49"/>
        <v>203508</v>
      </c>
      <c r="E140" s="1">
        <v>35</v>
      </c>
      <c r="F140" s="1">
        <v>8</v>
      </c>
      <c r="G140" s="1">
        <v>2</v>
      </c>
      <c r="H140" s="18">
        <f t="shared" si="45"/>
        <v>0.1</v>
      </c>
      <c r="I140" s="20" t="s">
        <v>196</v>
      </c>
      <c r="J140" s="11">
        <f t="shared" si="44"/>
        <v>4</v>
      </c>
      <c r="K140" s="11">
        <f t="shared" si="44"/>
        <v>4</v>
      </c>
      <c r="L140" s="11">
        <f t="shared" si="44"/>
        <v>1</v>
      </c>
      <c r="M140" s="11">
        <f t="shared" si="50"/>
        <v>256</v>
      </c>
      <c r="N140" s="95">
        <f t="shared" si="54"/>
        <v>65</v>
      </c>
      <c r="O140" s="71">
        <v>5</v>
      </c>
      <c r="P140" s="11" t="str">
        <f t="shared" si="51"/>
        <v>set:items.json image:block_5</v>
      </c>
      <c r="Q140" s="11" t="str">
        <f t="shared" si="52"/>
        <v>block_tag_5</v>
      </c>
      <c r="R140" s="30">
        <v>9</v>
      </c>
      <c r="T140" s="127" t="s">
        <v>73</v>
      </c>
      <c r="U140" s="96" t="str">
        <f t="shared" si="53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5"/>
        <v>0</v>
      </c>
    </row>
    <row r="141" spans="1:24">
      <c r="A141">
        <f t="shared" si="46"/>
        <v>139</v>
      </c>
      <c r="B141" s="18">
        <f t="shared" si="47"/>
        <v>103509</v>
      </c>
      <c r="C141" s="18">
        <f t="shared" si="48"/>
        <v>5210</v>
      </c>
      <c r="D141" s="18">
        <f t="shared" si="49"/>
        <v>203509</v>
      </c>
      <c r="E141" s="1">
        <v>35</v>
      </c>
      <c r="F141" s="1">
        <v>9</v>
      </c>
      <c r="G141" s="1">
        <v>2</v>
      </c>
      <c r="H141" s="18">
        <f t="shared" si="45"/>
        <v>0.1</v>
      </c>
      <c r="I141" s="20" t="s">
        <v>200</v>
      </c>
      <c r="J141" s="11">
        <f t="shared" si="44"/>
        <v>4</v>
      </c>
      <c r="K141" s="11">
        <f t="shared" si="44"/>
        <v>4</v>
      </c>
      <c r="L141" s="11">
        <f t="shared" si="44"/>
        <v>1</v>
      </c>
      <c r="M141" s="11">
        <f t="shared" si="50"/>
        <v>256</v>
      </c>
      <c r="N141" s="95">
        <f t="shared" si="54"/>
        <v>65</v>
      </c>
      <c r="O141" s="71">
        <v>5</v>
      </c>
      <c r="P141" s="11" t="str">
        <f t="shared" si="51"/>
        <v>set:items.json image:block_5</v>
      </c>
      <c r="Q141" s="11" t="str">
        <f t="shared" si="52"/>
        <v>block_tag_5</v>
      </c>
      <c r="R141" s="30">
        <v>10</v>
      </c>
      <c r="T141" s="127" t="s">
        <v>73</v>
      </c>
      <c r="U141" s="96" t="str">
        <f t="shared" si="53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5"/>
        <v>0</v>
      </c>
    </row>
    <row r="142" spans="1:24">
      <c r="A142">
        <f t="shared" si="46"/>
        <v>140</v>
      </c>
      <c r="B142" s="18">
        <f t="shared" si="47"/>
        <v>103510</v>
      </c>
      <c r="C142" s="18">
        <f t="shared" si="48"/>
        <v>5211</v>
      </c>
      <c r="D142" s="18">
        <f t="shared" si="49"/>
        <v>203510</v>
      </c>
      <c r="E142" s="1">
        <v>35</v>
      </c>
      <c r="F142" s="1">
        <v>10</v>
      </c>
      <c r="G142" s="1">
        <v>2</v>
      </c>
      <c r="H142" s="18">
        <f t="shared" si="45"/>
        <v>0.1</v>
      </c>
      <c r="I142" s="20" t="s">
        <v>204</v>
      </c>
      <c r="J142" s="11">
        <f t="shared" si="44"/>
        <v>4</v>
      </c>
      <c r="K142" s="11">
        <f t="shared" si="44"/>
        <v>4</v>
      </c>
      <c r="L142" s="11">
        <f t="shared" si="44"/>
        <v>1</v>
      </c>
      <c r="M142" s="11">
        <f t="shared" si="50"/>
        <v>256</v>
      </c>
      <c r="N142" s="95">
        <f t="shared" si="54"/>
        <v>65</v>
      </c>
      <c r="O142" s="71">
        <v>5</v>
      </c>
      <c r="P142" s="11" t="str">
        <f t="shared" si="51"/>
        <v>set:items.json image:block_5</v>
      </c>
      <c r="Q142" s="11" t="str">
        <f t="shared" si="52"/>
        <v>block_tag_5</v>
      </c>
      <c r="R142" s="30">
        <v>11</v>
      </c>
      <c r="T142" s="127" t="s">
        <v>73</v>
      </c>
      <c r="U142" s="96" t="str">
        <f t="shared" si="53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5"/>
        <v>0</v>
      </c>
    </row>
    <row r="143" spans="1:24">
      <c r="A143">
        <f t="shared" si="46"/>
        <v>141</v>
      </c>
      <c r="B143" s="18">
        <f t="shared" si="47"/>
        <v>103511</v>
      </c>
      <c r="C143" s="18">
        <f t="shared" si="48"/>
        <v>5212</v>
      </c>
      <c r="D143" s="18">
        <f t="shared" si="49"/>
        <v>203511</v>
      </c>
      <c r="E143" s="1">
        <v>35</v>
      </c>
      <c r="F143" s="1">
        <v>11</v>
      </c>
      <c r="G143" s="1">
        <v>2</v>
      </c>
      <c r="H143" s="18">
        <f t="shared" si="45"/>
        <v>0.1</v>
      </c>
      <c r="I143" s="20" t="s">
        <v>209</v>
      </c>
      <c r="J143" s="11">
        <f t="shared" si="44"/>
        <v>4</v>
      </c>
      <c r="K143" s="11">
        <f t="shared" si="44"/>
        <v>4</v>
      </c>
      <c r="L143" s="11">
        <f t="shared" si="44"/>
        <v>1</v>
      </c>
      <c r="M143" s="11">
        <f t="shared" si="50"/>
        <v>256</v>
      </c>
      <c r="N143" s="95">
        <f t="shared" si="54"/>
        <v>65</v>
      </c>
      <c r="O143" s="71">
        <v>5</v>
      </c>
      <c r="P143" s="11" t="str">
        <f t="shared" si="51"/>
        <v>set:items.json image:block_5</v>
      </c>
      <c r="Q143" s="11" t="str">
        <f t="shared" si="52"/>
        <v>block_tag_5</v>
      </c>
      <c r="R143" s="30">
        <v>12</v>
      </c>
      <c r="T143" s="127" t="s">
        <v>73</v>
      </c>
      <c r="U143" s="96" t="str">
        <f t="shared" si="53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5"/>
        <v>0</v>
      </c>
    </row>
    <row r="144" spans="1:24">
      <c r="A144">
        <f t="shared" si="46"/>
        <v>142</v>
      </c>
      <c r="B144" s="18">
        <f t="shared" si="47"/>
        <v>103512</v>
      </c>
      <c r="C144" s="18">
        <f t="shared" si="48"/>
        <v>5213</v>
      </c>
      <c r="D144" s="18">
        <f t="shared" si="49"/>
        <v>203512</v>
      </c>
      <c r="E144" s="1">
        <v>35</v>
      </c>
      <c r="F144" s="1">
        <v>12</v>
      </c>
      <c r="G144" s="1">
        <v>2</v>
      </c>
      <c r="H144" s="18">
        <f t="shared" si="45"/>
        <v>0.1</v>
      </c>
      <c r="I144" s="20" t="s">
        <v>214</v>
      </c>
      <c r="J144" s="11">
        <f t="shared" ref="J144:L163" si="56">VLOOKUP($G144,经济表_方块价格积分,J$2,1)</f>
        <v>4</v>
      </c>
      <c r="K144" s="11">
        <f t="shared" si="56"/>
        <v>4</v>
      </c>
      <c r="L144" s="11">
        <f t="shared" si="56"/>
        <v>1</v>
      </c>
      <c r="M144" s="11">
        <f t="shared" si="50"/>
        <v>256</v>
      </c>
      <c r="N144" s="95">
        <f t="shared" si="54"/>
        <v>65</v>
      </c>
      <c r="O144" s="71">
        <v>5</v>
      </c>
      <c r="P144" s="11" t="str">
        <f t="shared" si="51"/>
        <v>set:items.json image:block_5</v>
      </c>
      <c r="Q144" s="11" t="str">
        <f t="shared" si="52"/>
        <v>block_tag_5</v>
      </c>
      <c r="R144" s="30">
        <v>13</v>
      </c>
      <c r="T144" s="127" t="s">
        <v>73</v>
      </c>
      <c r="U144" s="96" t="str">
        <f t="shared" si="53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5"/>
        <v>0</v>
      </c>
    </row>
    <row r="145" spans="1:24">
      <c r="A145">
        <f t="shared" si="46"/>
        <v>143</v>
      </c>
      <c r="B145" s="18">
        <f t="shared" si="47"/>
        <v>103513</v>
      </c>
      <c r="C145" s="18">
        <f t="shared" si="48"/>
        <v>5214</v>
      </c>
      <c r="D145" s="18">
        <f t="shared" si="49"/>
        <v>203513</v>
      </c>
      <c r="E145" s="1">
        <v>35</v>
      </c>
      <c r="F145" s="1">
        <v>13</v>
      </c>
      <c r="G145" s="1">
        <v>2</v>
      </c>
      <c r="H145" s="18">
        <f t="shared" si="45"/>
        <v>0.1</v>
      </c>
      <c r="I145" s="20" t="s">
        <v>219</v>
      </c>
      <c r="J145" s="11">
        <f t="shared" si="56"/>
        <v>4</v>
      </c>
      <c r="K145" s="11">
        <f t="shared" si="56"/>
        <v>4</v>
      </c>
      <c r="L145" s="11">
        <f t="shared" si="56"/>
        <v>1</v>
      </c>
      <c r="M145" s="11">
        <f t="shared" si="50"/>
        <v>256</v>
      </c>
      <c r="N145" s="95">
        <f t="shared" si="54"/>
        <v>65</v>
      </c>
      <c r="O145" s="71">
        <v>5</v>
      </c>
      <c r="P145" s="11" t="str">
        <f t="shared" si="51"/>
        <v>set:items.json image:block_5</v>
      </c>
      <c r="Q145" s="11" t="str">
        <f t="shared" si="52"/>
        <v>block_tag_5</v>
      </c>
      <c r="R145" s="30">
        <v>14</v>
      </c>
      <c r="T145" s="127" t="s">
        <v>73</v>
      </c>
      <c r="U145" s="96" t="str">
        <f t="shared" si="53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5"/>
        <v>0</v>
      </c>
    </row>
    <row r="146" spans="1:24">
      <c r="A146">
        <f t="shared" si="46"/>
        <v>144</v>
      </c>
      <c r="B146" s="18">
        <f t="shared" si="47"/>
        <v>103514</v>
      </c>
      <c r="C146" s="18">
        <f t="shared" si="48"/>
        <v>5215</v>
      </c>
      <c r="D146" s="18">
        <f t="shared" si="49"/>
        <v>203514</v>
      </c>
      <c r="E146" s="1">
        <v>35</v>
      </c>
      <c r="F146" s="1">
        <v>14</v>
      </c>
      <c r="G146" s="1">
        <v>2</v>
      </c>
      <c r="H146" s="18">
        <f t="shared" si="45"/>
        <v>0.1</v>
      </c>
      <c r="I146" s="20" t="s">
        <v>224</v>
      </c>
      <c r="J146" s="11">
        <f t="shared" si="56"/>
        <v>4</v>
      </c>
      <c r="K146" s="11">
        <f t="shared" si="56"/>
        <v>4</v>
      </c>
      <c r="L146" s="11">
        <f t="shared" si="56"/>
        <v>1</v>
      </c>
      <c r="M146" s="11">
        <f t="shared" si="50"/>
        <v>256</v>
      </c>
      <c r="N146" s="95">
        <f t="shared" si="54"/>
        <v>65</v>
      </c>
      <c r="O146" s="71">
        <v>5</v>
      </c>
      <c r="P146" s="11" t="str">
        <f t="shared" si="51"/>
        <v>set:items.json image:block_5</v>
      </c>
      <c r="Q146" s="11" t="str">
        <f t="shared" si="52"/>
        <v>block_tag_5</v>
      </c>
      <c r="R146" s="30">
        <v>15</v>
      </c>
      <c r="T146" s="127" t="s">
        <v>73</v>
      </c>
      <c r="U146" s="96" t="str">
        <f t="shared" si="53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5"/>
        <v>0</v>
      </c>
    </row>
    <row r="147" spans="1:24">
      <c r="A147">
        <f t="shared" si="46"/>
        <v>145</v>
      </c>
      <c r="B147" s="18">
        <f t="shared" si="47"/>
        <v>103515</v>
      </c>
      <c r="C147" s="18">
        <f t="shared" si="48"/>
        <v>5216</v>
      </c>
      <c r="D147" s="18">
        <f t="shared" si="49"/>
        <v>203515</v>
      </c>
      <c r="E147" s="1">
        <v>35</v>
      </c>
      <c r="F147" s="1">
        <v>15</v>
      </c>
      <c r="G147" s="1">
        <v>2</v>
      </c>
      <c r="H147" s="18">
        <f t="shared" si="45"/>
        <v>0.1</v>
      </c>
      <c r="I147" s="20" t="s">
        <v>229</v>
      </c>
      <c r="J147" s="11">
        <f t="shared" si="56"/>
        <v>4</v>
      </c>
      <c r="K147" s="11">
        <f t="shared" si="56"/>
        <v>4</v>
      </c>
      <c r="L147" s="11">
        <f t="shared" si="56"/>
        <v>1</v>
      </c>
      <c r="M147" s="11">
        <f t="shared" si="50"/>
        <v>256</v>
      </c>
      <c r="N147" s="95">
        <f t="shared" si="54"/>
        <v>65</v>
      </c>
      <c r="O147" s="71">
        <v>5</v>
      </c>
      <c r="P147" s="11" t="str">
        <f t="shared" si="51"/>
        <v>set:items.json image:block_5</v>
      </c>
      <c r="Q147" s="11" t="str">
        <f t="shared" si="52"/>
        <v>block_tag_5</v>
      </c>
      <c r="R147" s="30">
        <v>16</v>
      </c>
      <c r="T147" s="127" t="s">
        <v>73</v>
      </c>
      <c r="U147" s="96" t="str">
        <f t="shared" si="53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5"/>
        <v>0</v>
      </c>
    </row>
    <row r="148" spans="1:24">
      <c r="A148">
        <f t="shared" si="46"/>
        <v>146</v>
      </c>
      <c r="B148" s="18">
        <f t="shared" si="47"/>
        <v>117100</v>
      </c>
      <c r="C148" s="18">
        <f t="shared" si="48"/>
        <v>5217</v>
      </c>
      <c r="D148" s="18">
        <f t="shared" si="49"/>
        <v>217100</v>
      </c>
      <c r="E148" s="1">
        <v>171</v>
      </c>
      <c r="F148" s="1">
        <v>0</v>
      </c>
      <c r="G148" s="1">
        <v>2</v>
      </c>
      <c r="H148" s="18">
        <f t="shared" si="45"/>
        <v>0.1</v>
      </c>
      <c r="I148" s="20" t="s">
        <v>264</v>
      </c>
      <c r="J148" s="11">
        <f t="shared" si="56"/>
        <v>4</v>
      </c>
      <c r="K148" s="11">
        <f t="shared" si="56"/>
        <v>4</v>
      </c>
      <c r="L148" s="11">
        <f t="shared" si="56"/>
        <v>1</v>
      </c>
      <c r="M148" s="11">
        <f t="shared" si="50"/>
        <v>256</v>
      </c>
      <c r="N148" s="95">
        <f t="shared" si="54"/>
        <v>65</v>
      </c>
      <c r="O148" s="71">
        <v>5</v>
      </c>
      <c r="P148" s="11" t="str">
        <f t="shared" si="51"/>
        <v>set:items.json image:block_5</v>
      </c>
      <c r="Q148" s="11" t="str">
        <f t="shared" si="52"/>
        <v>block_tag_5</v>
      </c>
      <c r="R148" s="30">
        <v>17</v>
      </c>
      <c r="T148" s="127" t="s">
        <v>73</v>
      </c>
      <c r="U148" s="96" t="str">
        <f t="shared" si="53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5"/>
        <v>171</v>
      </c>
    </row>
    <row r="149" spans="1:24">
      <c r="A149">
        <f t="shared" si="46"/>
        <v>147</v>
      </c>
      <c r="B149" s="18">
        <f t="shared" si="47"/>
        <v>117101</v>
      </c>
      <c r="C149" s="18">
        <f t="shared" si="48"/>
        <v>5218</v>
      </c>
      <c r="D149" s="18">
        <f t="shared" si="49"/>
        <v>217101</v>
      </c>
      <c r="E149" s="1">
        <v>171</v>
      </c>
      <c r="F149" s="1">
        <v>1</v>
      </c>
      <c r="G149" s="1">
        <v>2</v>
      </c>
      <c r="H149" s="18">
        <f t="shared" si="45"/>
        <v>0.1</v>
      </c>
      <c r="I149" s="20" t="s">
        <v>269</v>
      </c>
      <c r="J149" s="11">
        <f t="shared" si="56"/>
        <v>4</v>
      </c>
      <c r="K149" s="11">
        <f t="shared" si="56"/>
        <v>4</v>
      </c>
      <c r="L149" s="11">
        <f t="shared" si="56"/>
        <v>1</v>
      </c>
      <c r="M149" s="11">
        <f t="shared" si="50"/>
        <v>256</v>
      </c>
      <c r="N149" s="95">
        <f t="shared" si="54"/>
        <v>65</v>
      </c>
      <c r="O149" s="71">
        <v>5</v>
      </c>
      <c r="P149" s="11" t="str">
        <f t="shared" si="51"/>
        <v>set:items.json image:block_5</v>
      </c>
      <c r="Q149" s="11" t="str">
        <f t="shared" si="52"/>
        <v>block_tag_5</v>
      </c>
      <c r="R149" s="30">
        <v>18</v>
      </c>
      <c r="T149" s="127" t="s">
        <v>73</v>
      </c>
      <c r="U149" s="96" t="str">
        <f t="shared" si="53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5"/>
        <v>0</v>
      </c>
    </row>
    <row r="150" spans="1:24">
      <c r="A150">
        <f t="shared" si="46"/>
        <v>148</v>
      </c>
      <c r="B150" s="18">
        <f t="shared" si="47"/>
        <v>117102</v>
      </c>
      <c r="C150" s="18">
        <f t="shared" si="48"/>
        <v>5219</v>
      </c>
      <c r="D150" s="18">
        <f t="shared" si="49"/>
        <v>217102</v>
      </c>
      <c r="E150" s="1">
        <v>171</v>
      </c>
      <c r="F150" s="1">
        <v>2</v>
      </c>
      <c r="G150" s="1">
        <v>2</v>
      </c>
      <c r="H150" s="18">
        <f t="shared" si="45"/>
        <v>0.1</v>
      </c>
      <c r="I150" s="20" t="s">
        <v>274</v>
      </c>
      <c r="J150" s="11">
        <f t="shared" si="56"/>
        <v>4</v>
      </c>
      <c r="K150" s="11">
        <f t="shared" si="56"/>
        <v>4</v>
      </c>
      <c r="L150" s="11">
        <f t="shared" si="56"/>
        <v>1</v>
      </c>
      <c r="M150" s="11">
        <f t="shared" si="50"/>
        <v>256</v>
      </c>
      <c r="N150" s="95">
        <f t="shared" si="54"/>
        <v>65</v>
      </c>
      <c r="O150" s="71">
        <v>5</v>
      </c>
      <c r="P150" s="11" t="str">
        <f t="shared" si="51"/>
        <v>set:items.json image:block_5</v>
      </c>
      <c r="Q150" s="11" t="str">
        <f t="shared" si="52"/>
        <v>block_tag_5</v>
      </c>
      <c r="R150" s="30">
        <v>19</v>
      </c>
      <c r="T150" s="127" t="s">
        <v>73</v>
      </c>
      <c r="U150" s="96" t="str">
        <f t="shared" si="53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5"/>
        <v>0</v>
      </c>
    </row>
    <row r="151" spans="1:24">
      <c r="A151">
        <f t="shared" si="46"/>
        <v>149</v>
      </c>
      <c r="B151" s="18">
        <f t="shared" si="47"/>
        <v>117103</v>
      </c>
      <c r="C151" s="18">
        <f t="shared" si="48"/>
        <v>5220</v>
      </c>
      <c r="D151" s="18">
        <f t="shared" si="49"/>
        <v>217103</v>
      </c>
      <c r="E151" s="1">
        <v>171</v>
      </c>
      <c r="F151" s="1">
        <v>3</v>
      </c>
      <c r="G151" s="1">
        <v>2</v>
      </c>
      <c r="H151" s="18">
        <f t="shared" si="45"/>
        <v>0.1</v>
      </c>
      <c r="I151" s="20" t="s">
        <v>279</v>
      </c>
      <c r="J151" s="11">
        <f t="shared" si="56"/>
        <v>4</v>
      </c>
      <c r="K151" s="11">
        <f t="shared" si="56"/>
        <v>4</v>
      </c>
      <c r="L151" s="11">
        <f t="shared" si="56"/>
        <v>1</v>
      </c>
      <c r="M151" s="11">
        <f t="shared" si="50"/>
        <v>256</v>
      </c>
      <c r="N151" s="95">
        <f t="shared" si="54"/>
        <v>65</v>
      </c>
      <c r="O151" s="71">
        <v>5</v>
      </c>
      <c r="P151" s="11" t="str">
        <f t="shared" si="51"/>
        <v>set:items.json image:block_5</v>
      </c>
      <c r="Q151" s="11" t="str">
        <f t="shared" si="52"/>
        <v>block_tag_5</v>
      </c>
      <c r="R151" s="30">
        <v>20</v>
      </c>
      <c r="T151" s="127" t="s">
        <v>73</v>
      </c>
      <c r="U151" s="96" t="str">
        <f t="shared" si="53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5"/>
        <v>0</v>
      </c>
    </row>
    <row r="152" spans="1:24">
      <c r="A152">
        <f t="shared" si="46"/>
        <v>150</v>
      </c>
      <c r="B152" s="18">
        <f t="shared" si="47"/>
        <v>117104</v>
      </c>
      <c r="C152" s="18">
        <f t="shared" si="48"/>
        <v>5221</v>
      </c>
      <c r="D152" s="18">
        <f t="shared" si="49"/>
        <v>217104</v>
      </c>
      <c r="E152" s="1">
        <v>171</v>
      </c>
      <c r="F152" s="1">
        <v>4</v>
      </c>
      <c r="G152" s="1">
        <v>2</v>
      </c>
      <c r="H152" s="18">
        <f t="shared" si="45"/>
        <v>0.1</v>
      </c>
      <c r="I152" s="20" t="s">
        <v>284</v>
      </c>
      <c r="J152" s="11">
        <f t="shared" si="56"/>
        <v>4</v>
      </c>
      <c r="K152" s="11">
        <f t="shared" si="56"/>
        <v>4</v>
      </c>
      <c r="L152" s="11">
        <f t="shared" si="56"/>
        <v>1</v>
      </c>
      <c r="M152" s="11">
        <f t="shared" si="50"/>
        <v>256</v>
      </c>
      <c r="N152" s="95">
        <f t="shared" si="54"/>
        <v>65</v>
      </c>
      <c r="O152" s="71">
        <v>5</v>
      </c>
      <c r="P152" s="11" t="str">
        <f t="shared" si="51"/>
        <v>set:items.json image:block_5</v>
      </c>
      <c r="Q152" s="11" t="str">
        <f t="shared" si="52"/>
        <v>block_tag_5</v>
      </c>
      <c r="R152" s="30">
        <v>21</v>
      </c>
      <c r="T152" s="127" t="s">
        <v>73</v>
      </c>
      <c r="U152" s="96" t="str">
        <f t="shared" si="53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5"/>
        <v>0</v>
      </c>
    </row>
    <row r="153" spans="1:24">
      <c r="A153">
        <f t="shared" si="46"/>
        <v>151</v>
      </c>
      <c r="B153" s="18">
        <f t="shared" si="47"/>
        <v>117105</v>
      </c>
      <c r="C153" s="18">
        <f t="shared" si="48"/>
        <v>5222</v>
      </c>
      <c r="D153" s="18">
        <f t="shared" si="49"/>
        <v>217105</v>
      </c>
      <c r="E153" s="1">
        <v>171</v>
      </c>
      <c r="F153" s="1">
        <v>5</v>
      </c>
      <c r="G153" s="1">
        <v>2</v>
      </c>
      <c r="H153" s="18">
        <f t="shared" si="45"/>
        <v>0.1</v>
      </c>
      <c r="I153" s="20" t="s">
        <v>289</v>
      </c>
      <c r="J153" s="11">
        <f t="shared" si="56"/>
        <v>4</v>
      </c>
      <c r="K153" s="11">
        <f t="shared" si="56"/>
        <v>4</v>
      </c>
      <c r="L153" s="11">
        <f t="shared" si="56"/>
        <v>1</v>
      </c>
      <c r="M153" s="11">
        <f t="shared" si="50"/>
        <v>256</v>
      </c>
      <c r="N153" s="95">
        <f t="shared" si="54"/>
        <v>65</v>
      </c>
      <c r="O153" s="71">
        <v>5</v>
      </c>
      <c r="P153" s="11" t="str">
        <f t="shared" si="51"/>
        <v>set:items.json image:block_5</v>
      </c>
      <c r="Q153" s="11" t="str">
        <f t="shared" si="52"/>
        <v>block_tag_5</v>
      </c>
      <c r="R153" s="30">
        <v>22</v>
      </c>
      <c r="T153" s="127" t="s">
        <v>73</v>
      </c>
      <c r="U153" s="96" t="str">
        <f t="shared" si="53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5"/>
        <v>0</v>
      </c>
    </row>
    <row r="154" spans="1:24">
      <c r="A154">
        <f t="shared" si="46"/>
        <v>152</v>
      </c>
      <c r="B154" s="18">
        <f t="shared" si="47"/>
        <v>117106</v>
      </c>
      <c r="C154" s="18">
        <f t="shared" si="48"/>
        <v>5223</v>
      </c>
      <c r="D154" s="18">
        <f t="shared" si="49"/>
        <v>217106</v>
      </c>
      <c r="E154" s="1">
        <v>171</v>
      </c>
      <c r="F154" s="1">
        <v>6</v>
      </c>
      <c r="G154" s="1">
        <v>2</v>
      </c>
      <c r="H154" s="18">
        <f t="shared" si="45"/>
        <v>0.1</v>
      </c>
      <c r="I154" s="20" t="s">
        <v>294</v>
      </c>
      <c r="J154" s="11">
        <f t="shared" si="56"/>
        <v>4</v>
      </c>
      <c r="K154" s="11">
        <f t="shared" si="56"/>
        <v>4</v>
      </c>
      <c r="L154" s="11">
        <f t="shared" si="56"/>
        <v>1</v>
      </c>
      <c r="M154" s="11">
        <f t="shared" si="50"/>
        <v>256</v>
      </c>
      <c r="N154" s="95">
        <f t="shared" si="54"/>
        <v>65</v>
      </c>
      <c r="O154" s="71">
        <v>5</v>
      </c>
      <c r="P154" s="11" t="str">
        <f t="shared" si="51"/>
        <v>set:items.json image:block_5</v>
      </c>
      <c r="Q154" s="11" t="str">
        <f t="shared" si="52"/>
        <v>block_tag_5</v>
      </c>
      <c r="R154" s="30">
        <v>23</v>
      </c>
      <c r="T154" s="127" t="s">
        <v>73</v>
      </c>
      <c r="U154" s="96" t="str">
        <f t="shared" si="53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5"/>
        <v>0</v>
      </c>
    </row>
    <row r="155" spans="1:24">
      <c r="A155">
        <f t="shared" si="46"/>
        <v>153</v>
      </c>
      <c r="B155" s="18">
        <f t="shared" si="47"/>
        <v>117107</v>
      </c>
      <c r="C155" s="18">
        <f t="shared" si="48"/>
        <v>5224</v>
      </c>
      <c r="D155" s="18">
        <f t="shared" si="49"/>
        <v>217107</v>
      </c>
      <c r="E155" s="1">
        <v>171</v>
      </c>
      <c r="F155" s="1">
        <v>7</v>
      </c>
      <c r="G155" s="1">
        <v>2</v>
      </c>
      <c r="H155" s="18">
        <f t="shared" si="45"/>
        <v>0.1</v>
      </c>
      <c r="I155" s="20" t="s">
        <v>299</v>
      </c>
      <c r="J155" s="11">
        <f t="shared" si="56"/>
        <v>4</v>
      </c>
      <c r="K155" s="11">
        <f t="shared" si="56"/>
        <v>4</v>
      </c>
      <c r="L155" s="11">
        <f t="shared" si="56"/>
        <v>1</v>
      </c>
      <c r="M155" s="11">
        <f t="shared" si="50"/>
        <v>256</v>
      </c>
      <c r="N155" s="95">
        <f t="shared" si="54"/>
        <v>65</v>
      </c>
      <c r="O155" s="71">
        <v>5</v>
      </c>
      <c r="P155" s="11" t="str">
        <f t="shared" si="51"/>
        <v>set:items.json image:block_5</v>
      </c>
      <c r="Q155" s="11" t="str">
        <f t="shared" si="52"/>
        <v>block_tag_5</v>
      </c>
      <c r="R155" s="30">
        <v>24</v>
      </c>
      <c r="T155" s="127" t="s">
        <v>73</v>
      </c>
      <c r="U155" s="96" t="str">
        <f t="shared" si="53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5"/>
        <v>0</v>
      </c>
    </row>
    <row r="156" spans="1:24">
      <c r="A156">
        <f t="shared" si="46"/>
        <v>154</v>
      </c>
      <c r="B156" s="18">
        <f t="shared" si="47"/>
        <v>117108</v>
      </c>
      <c r="C156" s="18">
        <f t="shared" si="48"/>
        <v>5225</v>
      </c>
      <c r="D156" s="18">
        <f t="shared" si="49"/>
        <v>217108</v>
      </c>
      <c r="E156" s="1">
        <v>171</v>
      </c>
      <c r="F156" s="1">
        <v>8</v>
      </c>
      <c r="G156" s="1">
        <v>2</v>
      </c>
      <c r="H156" s="18">
        <f t="shared" si="45"/>
        <v>0.1</v>
      </c>
      <c r="I156" s="20" t="s">
        <v>304</v>
      </c>
      <c r="J156" s="11">
        <f t="shared" si="56"/>
        <v>4</v>
      </c>
      <c r="K156" s="11">
        <f t="shared" si="56"/>
        <v>4</v>
      </c>
      <c r="L156" s="11">
        <f t="shared" si="56"/>
        <v>1</v>
      </c>
      <c r="M156" s="11">
        <f t="shared" si="50"/>
        <v>256</v>
      </c>
      <c r="N156" s="95">
        <f t="shared" si="54"/>
        <v>65</v>
      </c>
      <c r="O156" s="71">
        <v>5</v>
      </c>
      <c r="P156" s="11" t="str">
        <f t="shared" si="51"/>
        <v>set:items.json image:block_5</v>
      </c>
      <c r="Q156" s="11" t="str">
        <f t="shared" si="52"/>
        <v>block_tag_5</v>
      </c>
      <c r="R156" s="30">
        <v>25</v>
      </c>
      <c r="T156" s="127" t="s">
        <v>73</v>
      </c>
      <c r="U156" s="96" t="str">
        <f t="shared" si="53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5"/>
        <v>0</v>
      </c>
    </row>
    <row r="157" spans="1:24">
      <c r="A157">
        <f t="shared" si="46"/>
        <v>155</v>
      </c>
      <c r="B157" s="18">
        <f t="shared" si="47"/>
        <v>117109</v>
      </c>
      <c r="C157" s="18">
        <f t="shared" si="48"/>
        <v>5226</v>
      </c>
      <c r="D157" s="18">
        <f t="shared" si="49"/>
        <v>217109</v>
      </c>
      <c r="E157" s="1">
        <v>171</v>
      </c>
      <c r="F157" s="1">
        <v>9</v>
      </c>
      <c r="G157" s="1">
        <v>2</v>
      </c>
      <c r="H157" s="18">
        <f t="shared" si="45"/>
        <v>0.1</v>
      </c>
      <c r="I157" s="20" t="s">
        <v>309</v>
      </c>
      <c r="J157" s="11">
        <f t="shared" si="56"/>
        <v>4</v>
      </c>
      <c r="K157" s="11">
        <f t="shared" si="56"/>
        <v>4</v>
      </c>
      <c r="L157" s="11">
        <f t="shared" si="56"/>
        <v>1</v>
      </c>
      <c r="M157" s="11">
        <f t="shared" si="50"/>
        <v>256</v>
      </c>
      <c r="N157" s="95">
        <f t="shared" si="54"/>
        <v>65</v>
      </c>
      <c r="O157" s="71">
        <v>5</v>
      </c>
      <c r="P157" s="11" t="str">
        <f t="shared" si="51"/>
        <v>set:items.json image:block_5</v>
      </c>
      <c r="Q157" s="11" t="str">
        <f t="shared" si="52"/>
        <v>block_tag_5</v>
      </c>
      <c r="R157" s="30">
        <v>26</v>
      </c>
      <c r="T157" s="127" t="s">
        <v>73</v>
      </c>
      <c r="U157" s="96" t="str">
        <f t="shared" si="53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5"/>
        <v>0</v>
      </c>
    </row>
    <row r="158" spans="1:24">
      <c r="A158">
        <f t="shared" si="46"/>
        <v>156</v>
      </c>
      <c r="B158" s="18">
        <f t="shared" si="47"/>
        <v>117110</v>
      </c>
      <c r="C158" s="18">
        <f t="shared" si="48"/>
        <v>5227</v>
      </c>
      <c r="D158" s="18">
        <f t="shared" si="49"/>
        <v>217110</v>
      </c>
      <c r="E158" s="1">
        <v>171</v>
      </c>
      <c r="F158" s="1">
        <v>10</v>
      </c>
      <c r="G158" s="1">
        <v>2</v>
      </c>
      <c r="H158" s="18">
        <f t="shared" si="45"/>
        <v>0.1</v>
      </c>
      <c r="I158" s="20" t="s">
        <v>314</v>
      </c>
      <c r="J158" s="11">
        <f t="shared" si="56"/>
        <v>4</v>
      </c>
      <c r="K158" s="11">
        <f t="shared" si="56"/>
        <v>4</v>
      </c>
      <c r="L158" s="11">
        <f t="shared" si="56"/>
        <v>1</v>
      </c>
      <c r="M158" s="11">
        <f t="shared" si="50"/>
        <v>256</v>
      </c>
      <c r="N158" s="95">
        <f t="shared" si="54"/>
        <v>65</v>
      </c>
      <c r="O158" s="71">
        <v>5</v>
      </c>
      <c r="P158" s="11" t="str">
        <f t="shared" si="51"/>
        <v>set:items.json image:block_5</v>
      </c>
      <c r="Q158" s="11" t="str">
        <f t="shared" si="52"/>
        <v>block_tag_5</v>
      </c>
      <c r="R158" s="30">
        <v>27</v>
      </c>
      <c r="T158" s="127" t="s">
        <v>73</v>
      </c>
      <c r="U158" s="96" t="str">
        <f t="shared" si="53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5"/>
        <v>0</v>
      </c>
    </row>
    <row r="159" spans="1:24">
      <c r="A159">
        <f t="shared" si="46"/>
        <v>157</v>
      </c>
      <c r="B159" s="18">
        <f t="shared" si="47"/>
        <v>117111</v>
      </c>
      <c r="C159" s="18">
        <f t="shared" si="48"/>
        <v>5228</v>
      </c>
      <c r="D159" s="18">
        <f t="shared" si="49"/>
        <v>217111</v>
      </c>
      <c r="E159" s="1">
        <v>171</v>
      </c>
      <c r="F159" s="1">
        <v>11</v>
      </c>
      <c r="G159" s="1">
        <v>2</v>
      </c>
      <c r="H159" s="18">
        <f t="shared" ref="H159:H180" si="57">$H$2</f>
        <v>0.1</v>
      </c>
      <c r="I159" s="20" t="s">
        <v>318</v>
      </c>
      <c r="J159" s="11">
        <f t="shared" si="56"/>
        <v>4</v>
      </c>
      <c r="K159" s="11">
        <f t="shared" si="56"/>
        <v>4</v>
      </c>
      <c r="L159" s="11">
        <f t="shared" si="56"/>
        <v>1</v>
      </c>
      <c r="M159" s="11">
        <f t="shared" si="50"/>
        <v>256</v>
      </c>
      <c r="N159" s="95">
        <f t="shared" si="54"/>
        <v>65</v>
      </c>
      <c r="O159" s="71">
        <v>5</v>
      </c>
      <c r="P159" s="11" t="str">
        <f t="shared" si="51"/>
        <v>set:items.json image:block_5</v>
      </c>
      <c r="Q159" s="11" t="str">
        <f t="shared" si="52"/>
        <v>block_tag_5</v>
      </c>
      <c r="R159" s="30">
        <v>28</v>
      </c>
      <c r="T159" s="127" t="s">
        <v>73</v>
      </c>
      <c r="U159" s="96" t="str">
        <f t="shared" si="53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5"/>
        <v>0</v>
      </c>
    </row>
    <row r="160" spans="1:24">
      <c r="A160">
        <f t="shared" si="46"/>
        <v>158</v>
      </c>
      <c r="B160" s="18">
        <f t="shared" si="47"/>
        <v>117112</v>
      </c>
      <c r="C160" s="18">
        <f t="shared" si="48"/>
        <v>5229</v>
      </c>
      <c r="D160" s="18">
        <f t="shared" si="49"/>
        <v>217112</v>
      </c>
      <c r="E160" s="1">
        <v>171</v>
      </c>
      <c r="F160" s="1">
        <v>12</v>
      </c>
      <c r="G160" s="1">
        <v>2</v>
      </c>
      <c r="H160" s="18">
        <f t="shared" si="57"/>
        <v>0.1</v>
      </c>
      <c r="I160" s="20" t="s">
        <v>323</v>
      </c>
      <c r="J160" s="11">
        <f t="shared" si="56"/>
        <v>4</v>
      </c>
      <c r="K160" s="11">
        <f t="shared" si="56"/>
        <v>4</v>
      </c>
      <c r="L160" s="11">
        <f t="shared" si="56"/>
        <v>1</v>
      </c>
      <c r="M160" s="11">
        <f t="shared" si="50"/>
        <v>256</v>
      </c>
      <c r="N160" s="95">
        <f t="shared" si="54"/>
        <v>65</v>
      </c>
      <c r="O160" s="71">
        <v>5</v>
      </c>
      <c r="P160" s="11" t="str">
        <f t="shared" si="51"/>
        <v>set:items.json image:block_5</v>
      </c>
      <c r="Q160" s="11" t="str">
        <f t="shared" si="52"/>
        <v>block_tag_5</v>
      </c>
      <c r="R160" s="30">
        <v>29</v>
      </c>
      <c r="T160" s="127" t="s">
        <v>73</v>
      </c>
      <c r="U160" s="96" t="str">
        <f t="shared" si="53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5"/>
        <v>0</v>
      </c>
    </row>
    <row r="161" spans="1:24">
      <c r="A161">
        <f t="shared" si="46"/>
        <v>159</v>
      </c>
      <c r="B161" s="18">
        <f t="shared" si="47"/>
        <v>117113</v>
      </c>
      <c r="C161" s="18">
        <f t="shared" si="48"/>
        <v>5230</v>
      </c>
      <c r="D161" s="18">
        <f t="shared" si="49"/>
        <v>217113</v>
      </c>
      <c r="E161" s="1">
        <v>171</v>
      </c>
      <c r="F161" s="1">
        <v>13</v>
      </c>
      <c r="G161" s="1">
        <v>2</v>
      </c>
      <c r="H161" s="18">
        <f t="shared" si="57"/>
        <v>0.1</v>
      </c>
      <c r="I161" s="20" t="s">
        <v>328</v>
      </c>
      <c r="J161" s="11">
        <f t="shared" si="56"/>
        <v>4</v>
      </c>
      <c r="K161" s="11">
        <f t="shared" si="56"/>
        <v>4</v>
      </c>
      <c r="L161" s="11">
        <f t="shared" si="56"/>
        <v>1</v>
      </c>
      <c r="M161" s="11">
        <f t="shared" si="50"/>
        <v>256</v>
      </c>
      <c r="N161" s="95">
        <f t="shared" si="54"/>
        <v>65</v>
      </c>
      <c r="O161" s="71">
        <v>5</v>
      </c>
      <c r="P161" s="11" t="str">
        <f t="shared" si="51"/>
        <v>set:items.json image:block_5</v>
      </c>
      <c r="Q161" s="11" t="str">
        <f t="shared" si="52"/>
        <v>block_tag_5</v>
      </c>
      <c r="R161" s="30">
        <v>30</v>
      </c>
      <c r="T161" s="127" t="s">
        <v>73</v>
      </c>
      <c r="U161" s="96" t="str">
        <f t="shared" si="53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5"/>
        <v>0</v>
      </c>
    </row>
    <row r="162" spans="1:24">
      <c r="A162">
        <f t="shared" si="46"/>
        <v>160</v>
      </c>
      <c r="B162" s="18">
        <f t="shared" si="47"/>
        <v>117114</v>
      </c>
      <c r="C162" s="18">
        <f t="shared" si="48"/>
        <v>5231</v>
      </c>
      <c r="D162" s="18">
        <f t="shared" si="49"/>
        <v>217114</v>
      </c>
      <c r="E162" s="1">
        <v>171</v>
      </c>
      <c r="F162" s="1">
        <v>14</v>
      </c>
      <c r="G162" s="1">
        <v>2</v>
      </c>
      <c r="H162" s="18">
        <f t="shared" si="57"/>
        <v>0.1</v>
      </c>
      <c r="I162" s="20" t="s">
        <v>333</v>
      </c>
      <c r="J162" s="11">
        <f t="shared" si="56"/>
        <v>4</v>
      </c>
      <c r="K162" s="11">
        <f t="shared" si="56"/>
        <v>4</v>
      </c>
      <c r="L162" s="11">
        <f t="shared" si="56"/>
        <v>1</v>
      </c>
      <c r="M162" s="11">
        <f t="shared" si="50"/>
        <v>256</v>
      </c>
      <c r="N162" s="95">
        <f t="shared" si="54"/>
        <v>65</v>
      </c>
      <c r="O162" s="71">
        <v>5</v>
      </c>
      <c r="P162" s="11" t="str">
        <f t="shared" si="51"/>
        <v>set:items.json image:block_5</v>
      </c>
      <c r="Q162" s="11" t="str">
        <f t="shared" si="52"/>
        <v>block_tag_5</v>
      </c>
      <c r="R162" s="30">
        <v>31</v>
      </c>
      <c r="T162" s="127" t="s">
        <v>73</v>
      </c>
      <c r="U162" s="96" t="str">
        <f t="shared" si="53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5"/>
        <v>0</v>
      </c>
    </row>
    <row r="163" spans="1:24">
      <c r="A163">
        <f t="shared" si="46"/>
        <v>161</v>
      </c>
      <c r="B163" s="18">
        <f t="shared" ref="B163:B180" si="58">_xlfn.NUMBERVALUE(CONCATENATE(1,IF(LEN(E163)=1,"00"&amp;E163,IF(LEN(E163)=2,"0"&amp;E163,E163)),IF(LEN(F163)=1,"0"&amp;F163,F163)))</f>
        <v>117115</v>
      </c>
      <c r="C163" s="18">
        <f t="shared" ref="C163:C180" si="59">_xlfn.NUMBERVALUE(CONCATENATE(O163,G163,IF(LEN(R163)=1,"0"&amp;R163,R163)))</f>
        <v>5232</v>
      </c>
      <c r="D163" s="18">
        <f t="shared" ref="D163:D180" si="60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7"/>
        <v>0.1</v>
      </c>
      <c r="I163" s="20" t="s">
        <v>338</v>
      </c>
      <c r="J163" s="11">
        <f t="shared" si="56"/>
        <v>4</v>
      </c>
      <c r="K163" s="11">
        <f t="shared" si="56"/>
        <v>4</v>
      </c>
      <c r="L163" s="11">
        <f t="shared" si="56"/>
        <v>1</v>
      </c>
      <c r="M163" s="11">
        <f t="shared" si="50"/>
        <v>256</v>
      </c>
      <c r="N163" s="95">
        <f t="shared" si="54"/>
        <v>65</v>
      </c>
      <c r="O163" s="71">
        <v>5</v>
      </c>
      <c r="P163" s="11" t="str">
        <f t="shared" ref="P163:P180" si="61">VLOOKUP(O163,方块表_二级标签,3,1)</f>
        <v>set:items.json image:block_5</v>
      </c>
      <c r="Q163" s="11" t="str">
        <f t="shared" ref="Q163:Q180" si="62">VLOOKUP(O163,方块表_二级标签,6,1)</f>
        <v>block_tag_5</v>
      </c>
      <c r="R163" s="30">
        <v>32</v>
      </c>
      <c r="T163" s="127" t="s">
        <v>73</v>
      </c>
      <c r="U163" s="96" t="str">
        <f t="shared" si="53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5"/>
        <v>0</v>
      </c>
    </row>
    <row r="164" spans="1:24">
      <c r="A164">
        <f t="shared" si="46"/>
        <v>162</v>
      </c>
      <c r="B164" s="18">
        <f t="shared" si="58"/>
        <v>103000</v>
      </c>
      <c r="C164" s="18">
        <f t="shared" si="59"/>
        <v>6310</v>
      </c>
      <c r="D164" s="18">
        <f t="shared" si="60"/>
        <v>303000</v>
      </c>
      <c r="E164" s="1">
        <v>30</v>
      </c>
      <c r="F164" s="1">
        <v>0</v>
      </c>
      <c r="G164" s="1">
        <v>3</v>
      </c>
      <c r="H164" s="18">
        <f t="shared" si="57"/>
        <v>0.1</v>
      </c>
      <c r="I164" s="20" t="s">
        <v>373</v>
      </c>
      <c r="J164" s="11">
        <f t="shared" ref="J164:L180" si="63">VLOOKUP($G164,经济表_方块价格积分,J$2,1)</f>
        <v>6</v>
      </c>
      <c r="K164" s="11">
        <f t="shared" si="63"/>
        <v>6</v>
      </c>
      <c r="L164" s="11">
        <f t="shared" si="63"/>
        <v>1</v>
      </c>
      <c r="M164" s="11">
        <f t="shared" si="50"/>
        <v>384</v>
      </c>
      <c r="N164" s="95">
        <f t="shared" si="54"/>
        <v>65</v>
      </c>
      <c r="O164" s="71">
        <v>6</v>
      </c>
      <c r="P164" s="11" t="str">
        <f t="shared" si="61"/>
        <v>set:items.json image:block_6</v>
      </c>
      <c r="Q164" s="11" t="str">
        <f t="shared" si="62"/>
        <v>block_tag_6</v>
      </c>
      <c r="R164" s="30">
        <v>10</v>
      </c>
      <c r="T164" s="127" t="s">
        <v>73</v>
      </c>
      <c r="U164" s="96" t="str">
        <f t="shared" si="53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5"/>
        <v>30</v>
      </c>
    </row>
    <row r="165" spans="1:24">
      <c r="A165">
        <f t="shared" si="46"/>
        <v>163</v>
      </c>
      <c r="B165" s="18">
        <f t="shared" si="58"/>
        <v>108500</v>
      </c>
      <c r="C165" s="18">
        <f t="shared" si="59"/>
        <v>6311</v>
      </c>
      <c r="D165" s="18">
        <f t="shared" si="60"/>
        <v>308500</v>
      </c>
      <c r="E165" s="1">
        <v>85</v>
      </c>
      <c r="F165" s="1">
        <v>0</v>
      </c>
      <c r="G165" s="1">
        <v>3</v>
      </c>
      <c r="H165" s="18">
        <f t="shared" si="57"/>
        <v>0.1</v>
      </c>
      <c r="I165" s="20" t="s">
        <v>422</v>
      </c>
      <c r="J165" s="11">
        <f t="shared" si="63"/>
        <v>6</v>
      </c>
      <c r="K165" s="11">
        <f t="shared" si="63"/>
        <v>6</v>
      </c>
      <c r="L165" s="11">
        <f t="shared" si="63"/>
        <v>1</v>
      </c>
      <c r="M165" s="11">
        <f t="shared" si="50"/>
        <v>384</v>
      </c>
      <c r="N165" s="95">
        <f t="shared" si="54"/>
        <v>65</v>
      </c>
      <c r="O165" s="71">
        <v>6</v>
      </c>
      <c r="P165" s="11" t="str">
        <f t="shared" si="61"/>
        <v>set:items.json image:block_6</v>
      </c>
      <c r="Q165" s="11" t="str">
        <f t="shared" si="62"/>
        <v>block_tag_6</v>
      </c>
      <c r="R165" s="30">
        <v>11</v>
      </c>
      <c r="T165" s="127" t="s">
        <v>73</v>
      </c>
      <c r="U165" s="96" t="str">
        <f t="shared" si="53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5"/>
        <v>85</v>
      </c>
    </row>
    <row r="166" spans="1:24">
      <c r="A166">
        <f t="shared" si="46"/>
        <v>164</v>
      </c>
      <c r="B166" s="18">
        <f t="shared" si="58"/>
        <v>111300</v>
      </c>
      <c r="C166" s="18">
        <f t="shared" si="59"/>
        <v>6312</v>
      </c>
      <c r="D166" s="18">
        <f t="shared" si="60"/>
        <v>311300</v>
      </c>
      <c r="E166" s="1">
        <v>113</v>
      </c>
      <c r="F166" s="1">
        <v>0</v>
      </c>
      <c r="G166" s="1">
        <v>3</v>
      </c>
      <c r="H166" s="18">
        <f t="shared" si="57"/>
        <v>0.1</v>
      </c>
      <c r="I166" s="20" t="s">
        <v>470</v>
      </c>
      <c r="J166" s="11">
        <f t="shared" si="63"/>
        <v>6</v>
      </c>
      <c r="K166" s="11">
        <f t="shared" si="63"/>
        <v>6</v>
      </c>
      <c r="L166" s="11">
        <f t="shared" si="63"/>
        <v>1</v>
      </c>
      <c r="M166" s="11">
        <f t="shared" si="50"/>
        <v>384</v>
      </c>
      <c r="N166" s="95">
        <f t="shared" si="54"/>
        <v>65</v>
      </c>
      <c r="O166" s="71">
        <v>6</v>
      </c>
      <c r="P166" s="11" t="str">
        <f t="shared" si="61"/>
        <v>set:items.json image:block_6</v>
      </c>
      <c r="Q166" s="11" t="str">
        <f t="shared" si="62"/>
        <v>block_tag_6</v>
      </c>
      <c r="R166" s="30">
        <v>12</v>
      </c>
      <c r="T166" s="127" t="s">
        <v>73</v>
      </c>
      <c r="U166" s="96" t="str">
        <f t="shared" si="53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5"/>
        <v>113</v>
      </c>
    </row>
    <row r="167" spans="1:24">
      <c r="A167">
        <f t="shared" si="46"/>
        <v>165</v>
      </c>
      <c r="B167" s="18">
        <f t="shared" si="58"/>
        <v>113900</v>
      </c>
      <c r="C167" s="18">
        <f t="shared" si="59"/>
        <v>6313</v>
      </c>
      <c r="D167" s="18">
        <f t="shared" si="60"/>
        <v>313900</v>
      </c>
      <c r="E167" s="1">
        <v>139</v>
      </c>
      <c r="F167" s="1">
        <v>0</v>
      </c>
      <c r="G167" s="1">
        <v>3</v>
      </c>
      <c r="H167" s="18">
        <f t="shared" si="57"/>
        <v>0.1</v>
      </c>
      <c r="I167" s="20" t="s">
        <v>494</v>
      </c>
      <c r="J167" s="11">
        <f t="shared" si="63"/>
        <v>6</v>
      </c>
      <c r="K167" s="11">
        <f t="shared" si="63"/>
        <v>6</v>
      </c>
      <c r="L167" s="11">
        <f t="shared" si="63"/>
        <v>1</v>
      </c>
      <c r="M167" s="11">
        <f t="shared" si="50"/>
        <v>384</v>
      </c>
      <c r="N167" s="95">
        <f t="shared" si="54"/>
        <v>65</v>
      </c>
      <c r="O167" s="71">
        <v>6</v>
      </c>
      <c r="P167" s="11" t="str">
        <f t="shared" si="61"/>
        <v>set:items.json image:block_6</v>
      </c>
      <c r="Q167" s="11" t="str">
        <f t="shared" si="62"/>
        <v>block_tag_6</v>
      </c>
      <c r="R167" s="30">
        <v>13</v>
      </c>
      <c r="T167" s="127" t="s">
        <v>73</v>
      </c>
      <c r="U167" s="96" t="str">
        <f t="shared" si="53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5"/>
        <v>139</v>
      </c>
    </row>
    <row r="168" spans="1:24">
      <c r="A168">
        <f t="shared" si="46"/>
        <v>166</v>
      </c>
      <c r="B168" s="18">
        <f t="shared" si="58"/>
        <v>107200</v>
      </c>
      <c r="C168" s="18">
        <f t="shared" si="59"/>
        <v>6361</v>
      </c>
      <c r="D168" s="18">
        <f t="shared" si="60"/>
        <v>307200</v>
      </c>
      <c r="E168" s="1">
        <v>72</v>
      </c>
      <c r="F168" s="1">
        <v>0</v>
      </c>
      <c r="G168" s="1">
        <v>3</v>
      </c>
      <c r="H168" s="18">
        <f t="shared" si="57"/>
        <v>0.1</v>
      </c>
      <c r="I168" s="20" t="s">
        <v>420</v>
      </c>
      <c r="J168" s="11">
        <f t="shared" si="63"/>
        <v>6</v>
      </c>
      <c r="K168" s="11">
        <f t="shared" si="63"/>
        <v>6</v>
      </c>
      <c r="L168" s="11">
        <f t="shared" si="63"/>
        <v>1</v>
      </c>
      <c r="M168" s="11">
        <f t="shared" si="50"/>
        <v>384</v>
      </c>
      <c r="N168" s="95">
        <f t="shared" si="54"/>
        <v>65</v>
      </c>
      <c r="O168" s="71">
        <v>6</v>
      </c>
      <c r="P168" s="11" t="str">
        <f t="shared" si="61"/>
        <v>set:items.json image:block_6</v>
      </c>
      <c r="Q168" s="11" t="str">
        <f t="shared" si="62"/>
        <v>block_tag_6</v>
      </c>
      <c r="R168" s="30">
        <v>61</v>
      </c>
      <c r="T168" s="127" t="s">
        <v>73</v>
      </c>
      <c r="U168" s="96" t="str">
        <f t="shared" si="53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 t="shared" ref="X168:X199" si="64">IF(W168=1,E168,0)</f>
        <v>72</v>
      </c>
    </row>
    <row r="169" spans="1:24">
      <c r="A169">
        <f t="shared" si="46"/>
        <v>167</v>
      </c>
      <c r="B169" s="18">
        <f t="shared" si="58"/>
        <v>103800</v>
      </c>
      <c r="C169" s="18">
        <f t="shared" si="59"/>
        <v>6408</v>
      </c>
      <c r="D169" s="18">
        <f t="shared" si="60"/>
        <v>403800</v>
      </c>
      <c r="E169" s="1">
        <v>38</v>
      </c>
      <c r="F169" s="1">
        <v>0</v>
      </c>
      <c r="G169" s="1">
        <v>4</v>
      </c>
      <c r="H169" s="18">
        <f t="shared" si="57"/>
        <v>0.1</v>
      </c>
      <c r="I169" s="20" t="s">
        <v>564</v>
      </c>
      <c r="J169" s="11">
        <f t="shared" si="63"/>
        <v>8</v>
      </c>
      <c r="K169" s="11">
        <f t="shared" si="63"/>
        <v>8</v>
      </c>
      <c r="L169" s="11">
        <f t="shared" si="63"/>
        <v>1</v>
      </c>
      <c r="M169" s="11">
        <f t="shared" si="50"/>
        <v>512</v>
      </c>
      <c r="N169" s="95">
        <f t="shared" si="54"/>
        <v>65</v>
      </c>
      <c r="O169" s="71">
        <v>6</v>
      </c>
      <c r="P169" s="11" t="str">
        <f t="shared" si="61"/>
        <v>set:items.json image:block_6</v>
      </c>
      <c r="Q169" s="11" t="str">
        <f t="shared" si="62"/>
        <v>block_tag_6</v>
      </c>
      <c r="R169" s="30">
        <v>8</v>
      </c>
      <c r="T169" s="127" t="s">
        <v>73</v>
      </c>
      <c r="U169" s="96" t="str">
        <f t="shared" si="53"/>
        <v>红花</v>
      </c>
      <c r="V169" s="69">
        <f>IF(X169&lt;&gt;0,COUNT($V$1:V168))</f>
        <v>49</v>
      </c>
      <c r="W169" s="69">
        <f>COUNTIF($E$3:E169,E169)</f>
        <v>1</v>
      </c>
      <c r="X169" s="69">
        <f t="shared" si="64"/>
        <v>38</v>
      </c>
    </row>
    <row r="170" spans="1:24">
      <c r="A170">
        <f t="shared" si="46"/>
        <v>168</v>
      </c>
      <c r="B170" s="18">
        <f t="shared" si="58"/>
        <v>104700</v>
      </c>
      <c r="C170" s="18">
        <f t="shared" si="59"/>
        <v>6409</v>
      </c>
      <c r="D170" s="18">
        <f t="shared" si="60"/>
        <v>404700</v>
      </c>
      <c r="E170" s="1">
        <v>47</v>
      </c>
      <c r="F170" s="1">
        <v>0</v>
      </c>
      <c r="G170" s="1">
        <v>4</v>
      </c>
      <c r="H170" s="18">
        <f t="shared" si="57"/>
        <v>0.1</v>
      </c>
      <c r="I170" s="20" t="s">
        <v>570</v>
      </c>
      <c r="J170" s="11">
        <f t="shared" si="63"/>
        <v>8</v>
      </c>
      <c r="K170" s="11">
        <f t="shared" si="63"/>
        <v>8</v>
      </c>
      <c r="L170" s="11">
        <f t="shared" si="63"/>
        <v>1</v>
      </c>
      <c r="M170" s="11">
        <f t="shared" si="50"/>
        <v>512</v>
      </c>
      <c r="N170" s="95">
        <f t="shared" si="54"/>
        <v>65</v>
      </c>
      <c r="O170" s="71">
        <v>6</v>
      </c>
      <c r="P170" s="11" t="str">
        <f t="shared" si="61"/>
        <v>set:items.json image:block_6</v>
      </c>
      <c r="Q170" s="11" t="str">
        <f t="shared" si="62"/>
        <v>block_tag_6</v>
      </c>
      <c r="R170" s="30">
        <v>9</v>
      </c>
      <c r="T170" s="127" t="s">
        <v>73</v>
      </c>
      <c r="U170" s="96" t="str">
        <f t="shared" si="53"/>
        <v>书架</v>
      </c>
      <c r="V170" s="69">
        <f>IF(X170&lt;&gt;0,COUNT($V$1:V169))</f>
        <v>50</v>
      </c>
      <c r="W170" s="69">
        <f>COUNTIF($E$3:E170,E170)</f>
        <v>1</v>
      </c>
      <c r="X170" s="69">
        <f t="shared" si="64"/>
        <v>47</v>
      </c>
    </row>
    <row r="171" spans="1:24">
      <c r="A171">
        <f t="shared" si="46"/>
        <v>169</v>
      </c>
      <c r="B171" s="18">
        <f t="shared" si="58"/>
        <v>110100</v>
      </c>
      <c r="C171" s="18">
        <f t="shared" si="59"/>
        <v>6414</v>
      </c>
      <c r="D171" s="18">
        <f t="shared" si="60"/>
        <v>410100</v>
      </c>
      <c r="E171" s="1">
        <v>101</v>
      </c>
      <c r="F171" s="1">
        <v>0</v>
      </c>
      <c r="G171" s="1">
        <v>4</v>
      </c>
      <c r="H171" s="18">
        <f t="shared" si="57"/>
        <v>0.1</v>
      </c>
      <c r="I171" s="20" t="s">
        <v>582</v>
      </c>
      <c r="J171" s="11">
        <f t="shared" si="63"/>
        <v>8</v>
      </c>
      <c r="K171" s="11">
        <f t="shared" si="63"/>
        <v>8</v>
      </c>
      <c r="L171" s="11">
        <f t="shared" si="63"/>
        <v>1</v>
      </c>
      <c r="M171" s="11">
        <f t="shared" si="50"/>
        <v>512</v>
      </c>
      <c r="N171" s="95">
        <f t="shared" si="54"/>
        <v>65</v>
      </c>
      <c r="O171" s="71">
        <v>6</v>
      </c>
      <c r="P171" s="11" t="str">
        <f t="shared" si="61"/>
        <v>set:items.json image:block_6</v>
      </c>
      <c r="Q171" s="11" t="str">
        <f t="shared" si="62"/>
        <v>block_tag_6</v>
      </c>
      <c r="R171" s="30">
        <v>14</v>
      </c>
      <c r="T171" s="127" t="s">
        <v>73</v>
      </c>
      <c r="U171" s="96" t="str">
        <f t="shared" si="53"/>
        <v>铁栅栏</v>
      </c>
      <c r="V171" s="69">
        <f>IF(X171&lt;&gt;0,COUNT($V$1:V170))</f>
        <v>51</v>
      </c>
      <c r="W171" s="69">
        <f>COUNTIF($E$3:E171,E171)</f>
        <v>1</v>
      </c>
      <c r="X171" s="69">
        <f t="shared" si="64"/>
        <v>101</v>
      </c>
    </row>
    <row r="172" spans="1:24">
      <c r="A172">
        <f t="shared" si="46"/>
        <v>170</v>
      </c>
      <c r="B172" s="18">
        <f t="shared" si="58"/>
        <v>105005</v>
      </c>
      <c r="C172" s="18">
        <f t="shared" si="59"/>
        <v>6421</v>
      </c>
      <c r="D172" s="18">
        <f t="shared" si="60"/>
        <v>405005</v>
      </c>
      <c r="E172" s="1">
        <v>50</v>
      </c>
      <c r="F172" s="1">
        <v>5</v>
      </c>
      <c r="G172" s="1">
        <v>4</v>
      </c>
      <c r="H172" s="18">
        <f t="shared" si="57"/>
        <v>0.1</v>
      </c>
      <c r="I172" s="20" t="s">
        <v>572</v>
      </c>
      <c r="J172" s="11">
        <f t="shared" si="63"/>
        <v>8</v>
      </c>
      <c r="K172" s="11">
        <f t="shared" si="63"/>
        <v>8</v>
      </c>
      <c r="L172" s="11">
        <f t="shared" si="63"/>
        <v>1</v>
      </c>
      <c r="M172" s="11">
        <f t="shared" si="50"/>
        <v>512</v>
      </c>
      <c r="N172" s="95">
        <f t="shared" si="54"/>
        <v>65</v>
      </c>
      <c r="O172" s="71">
        <v>6</v>
      </c>
      <c r="P172" s="11" t="str">
        <f t="shared" si="61"/>
        <v>set:items.json image:block_6</v>
      </c>
      <c r="Q172" s="11" t="str">
        <f t="shared" si="62"/>
        <v>block_tag_6</v>
      </c>
      <c r="R172" s="30">
        <v>21</v>
      </c>
      <c r="T172" s="127" t="s">
        <v>73</v>
      </c>
      <c r="U172" s="96" t="str">
        <f t="shared" si="53"/>
        <v>火把</v>
      </c>
      <c r="V172" s="69">
        <f>IF(X172&lt;&gt;0,COUNT($V$1:V171))</f>
        <v>52</v>
      </c>
      <c r="W172" s="69">
        <f>COUNTIF($E$3:E172,E172)</f>
        <v>1</v>
      </c>
      <c r="X172" s="69">
        <f t="shared" si="64"/>
        <v>50</v>
      </c>
    </row>
    <row r="173" spans="1:24">
      <c r="A173">
        <f t="shared" si="46"/>
        <v>171</v>
      </c>
      <c r="B173" s="18">
        <f t="shared" si="58"/>
        <v>107605</v>
      </c>
      <c r="C173" s="18">
        <f t="shared" si="59"/>
        <v>6422</v>
      </c>
      <c r="D173" s="18">
        <f t="shared" si="60"/>
        <v>407605</v>
      </c>
      <c r="E173" s="1">
        <v>76</v>
      </c>
      <c r="F173" s="1">
        <v>5</v>
      </c>
      <c r="G173" s="1">
        <v>4</v>
      </c>
      <c r="H173" s="18">
        <f t="shared" si="57"/>
        <v>0.1</v>
      </c>
      <c r="I173" s="20" t="s">
        <v>580</v>
      </c>
      <c r="J173" s="11">
        <f t="shared" si="63"/>
        <v>8</v>
      </c>
      <c r="K173" s="11">
        <f t="shared" si="63"/>
        <v>8</v>
      </c>
      <c r="L173" s="11">
        <f t="shared" si="63"/>
        <v>1</v>
      </c>
      <c r="M173" s="11">
        <f t="shared" si="50"/>
        <v>512</v>
      </c>
      <c r="N173" s="95">
        <f t="shared" si="54"/>
        <v>65</v>
      </c>
      <c r="O173" s="71">
        <v>6</v>
      </c>
      <c r="P173" s="11" t="str">
        <f t="shared" si="61"/>
        <v>set:items.json image:block_6</v>
      </c>
      <c r="Q173" s="11" t="str">
        <f t="shared" si="62"/>
        <v>block_tag_6</v>
      </c>
      <c r="R173" s="30">
        <v>22</v>
      </c>
      <c r="T173" s="127" t="s">
        <v>73</v>
      </c>
      <c r="U173" s="96" t="str">
        <f t="shared" si="53"/>
        <v>红石火把</v>
      </c>
      <c r="V173" s="69">
        <f>IF(X173&lt;&gt;0,COUNT($V$1:V172))</f>
        <v>53</v>
      </c>
      <c r="W173" s="69">
        <f>COUNTIF($E$3:E173,E173)</f>
        <v>1</v>
      </c>
      <c r="X173" s="69">
        <f t="shared" si="64"/>
        <v>76</v>
      </c>
    </row>
    <row r="174" spans="1:24">
      <c r="A174">
        <f t="shared" si="46"/>
        <v>172</v>
      </c>
      <c r="B174" s="18">
        <f t="shared" si="58"/>
        <v>106500</v>
      </c>
      <c r="C174" s="18">
        <f t="shared" si="59"/>
        <v>6451</v>
      </c>
      <c r="D174" s="18">
        <f t="shared" si="60"/>
        <v>406500</v>
      </c>
      <c r="E174" s="1">
        <v>65</v>
      </c>
      <c r="F174" s="1">
        <v>0</v>
      </c>
      <c r="G174" s="1">
        <v>4</v>
      </c>
      <c r="H174" s="18">
        <f t="shared" si="57"/>
        <v>0.1</v>
      </c>
      <c r="I174" s="20" t="s">
        <v>578</v>
      </c>
      <c r="J174" s="11">
        <f t="shared" si="63"/>
        <v>8</v>
      </c>
      <c r="K174" s="11">
        <f t="shared" si="63"/>
        <v>8</v>
      </c>
      <c r="L174" s="11">
        <f t="shared" si="63"/>
        <v>1</v>
      </c>
      <c r="M174" s="11">
        <f t="shared" si="50"/>
        <v>512</v>
      </c>
      <c r="N174" s="95">
        <f t="shared" si="54"/>
        <v>65</v>
      </c>
      <c r="O174" s="71">
        <v>6</v>
      </c>
      <c r="P174" s="11" t="str">
        <f t="shared" si="61"/>
        <v>set:items.json image:block_6</v>
      </c>
      <c r="Q174" s="11" t="str">
        <f t="shared" si="62"/>
        <v>block_tag_6</v>
      </c>
      <c r="R174" s="30">
        <v>51</v>
      </c>
      <c r="T174" s="127" t="s">
        <v>73</v>
      </c>
      <c r="U174" s="96" t="str">
        <f t="shared" si="53"/>
        <v>梯子</v>
      </c>
      <c r="V174" s="69">
        <f>IF(X174&lt;&gt;0,COUNT($V$1:V173))</f>
        <v>54</v>
      </c>
      <c r="W174" s="69">
        <f>COUNTIF($E$3:E174,E174)</f>
        <v>1</v>
      </c>
      <c r="X174" s="69">
        <f t="shared" si="64"/>
        <v>65</v>
      </c>
    </row>
    <row r="175" spans="1:24">
      <c r="A175">
        <f t="shared" si="46"/>
        <v>173</v>
      </c>
      <c r="B175" s="18">
        <f t="shared" si="58"/>
        <v>132400</v>
      </c>
      <c r="C175" s="18">
        <f t="shared" si="59"/>
        <v>6499</v>
      </c>
      <c r="D175" s="18">
        <f t="shared" si="60"/>
        <v>432400</v>
      </c>
      <c r="E175" s="19">
        <v>324</v>
      </c>
      <c r="F175" s="19">
        <v>0</v>
      </c>
      <c r="G175" s="19">
        <v>4</v>
      </c>
      <c r="H175" s="18">
        <f t="shared" si="57"/>
        <v>0.1</v>
      </c>
      <c r="I175" s="20" t="s">
        <v>697</v>
      </c>
      <c r="J175" s="56">
        <f t="shared" si="63"/>
        <v>8</v>
      </c>
      <c r="K175" s="56">
        <f t="shared" si="63"/>
        <v>8</v>
      </c>
      <c r="L175" s="56">
        <f t="shared" si="63"/>
        <v>1</v>
      </c>
      <c r="M175" s="56">
        <f t="shared" si="50"/>
        <v>512</v>
      </c>
      <c r="N175" s="95">
        <f t="shared" si="54"/>
        <v>65</v>
      </c>
      <c r="O175" s="76">
        <v>6</v>
      </c>
      <c r="P175" s="56" t="str">
        <f t="shared" si="61"/>
        <v>set:items.json image:block_6</v>
      </c>
      <c r="Q175" s="56" t="str">
        <f t="shared" si="62"/>
        <v>block_tag_6</v>
      </c>
      <c r="R175" s="43">
        <v>99</v>
      </c>
      <c r="S175" s="54"/>
      <c r="T175" s="128" t="s">
        <v>73</v>
      </c>
      <c r="U175" s="96" t="str">
        <f t="shared" si="53"/>
        <v>item木门</v>
      </c>
      <c r="V175" s="69">
        <f>IF(X175&lt;&gt;0,COUNT($V$1:V174))</f>
        <v>55</v>
      </c>
      <c r="W175" s="69">
        <f>COUNTIF($E$2:E175,E175)</f>
        <v>1</v>
      </c>
      <c r="X175" s="69">
        <f t="shared" si="64"/>
        <v>324</v>
      </c>
    </row>
    <row r="176" spans="1:24">
      <c r="A176">
        <f t="shared" si="46"/>
        <v>174</v>
      </c>
      <c r="B176" s="18">
        <f t="shared" si="58"/>
        <v>108900</v>
      </c>
      <c r="C176" s="18">
        <f t="shared" si="59"/>
        <v>6501</v>
      </c>
      <c r="D176" s="18">
        <f t="shared" si="60"/>
        <v>508900</v>
      </c>
      <c r="E176" s="1">
        <v>89</v>
      </c>
      <c r="F176" s="1">
        <v>0</v>
      </c>
      <c r="G176" s="1">
        <v>5</v>
      </c>
      <c r="H176" s="18">
        <f t="shared" si="57"/>
        <v>0.1</v>
      </c>
      <c r="I176" s="20" t="s">
        <v>622</v>
      </c>
      <c r="J176" s="11">
        <f t="shared" si="63"/>
        <v>10</v>
      </c>
      <c r="K176" s="11">
        <f t="shared" si="63"/>
        <v>10</v>
      </c>
      <c r="L176" s="11">
        <f t="shared" si="63"/>
        <v>1</v>
      </c>
      <c r="M176" s="11">
        <f t="shared" si="50"/>
        <v>640</v>
      </c>
      <c r="N176" s="95">
        <f t="shared" si="54"/>
        <v>65</v>
      </c>
      <c r="O176" s="71">
        <v>6</v>
      </c>
      <c r="P176" s="11" t="str">
        <f t="shared" si="61"/>
        <v>set:items.json image:block_6</v>
      </c>
      <c r="Q176" s="11" t="str">
        <f t="shared" si="62"/>
        <v>block_tag_6</v>
      </c>
      <c r="R176" s="30">
        <v>1</v>
      </c>
      <c r="T176" s="127" t="s">
        <v>73</v>
      </c>
      <c r="U176" s="96" t="str">
        <f t="shared" si="53"/>
        <v>萤石</v>
      </c>
      <c r="V176" s="69">
        <f>IF(X176&lt;&gt;0,COUNT($V$1:V175))</f>
        <v>56</v>
      </c>
      <c r="W176" s="69">
        <f>COUNTIF($E$3:E176,E176)</f>
        <v>1</v>
      </c>
      <c r="X176" s="69">
        <f t="shared" si="64"/>
        <v>89</v>
      </c>
    </row>
    <row r="177" spans="1:24">
      <c r="A177">
        <f t="shared" si="46"/>
        <v>175</v>
      </c>
      <c r="B177" s="18">
        <f t="shared" si="58"/>
        <v>116800</v>
      </c>
      <c r="C177" s="18">
        <f t="shared" si="59"/>
        <v>6502</v>
      </c>
      <c r="D177" s="18">
        <f t="shared" si="60"/>
        <v>516800</v>
      </c>
      <c r="E177" s="1">
        <v>168</v>
      </c>
      <c r="F177" s="1">
        <v>0</v>
      </c>
      <c r="G177" s="1">
        <v>5</v>
      </c>
      <c r="H177" s="18">
        <f t="shared" si="57"/>
        <v>0.1</v>
      </c>
      <c r="I177" s="20" t="s">
        <v>628</v>
      </c>
      <c r="J177" s="11">
        <f t="shared" si="63"/>
        <v>10</v>
      </c>
      <c r="K177" s="11">
        <f t="shared" si="63"/>
        <v>10</v>
      </c>
      <c r="L177" s="11">
        <f t="shared" si="63"/>
        <v>1</v>
      </c>
      <c r="M177" s="11">
        <f t="shared" si="50"/>
        <v>640</v>
      </c>
      <c r="N177" s="95">
        <f t="shared" si="54"/>
        <v>65</v>
      </c>
      <c r="O177" s="71">
        <v>6</v>
      </c>
      <c r="P177" s="11" t="str">
        <f t="shared" si="61"/>
        <v>set:items.json image:block_6</v>
      </c>
      <c r="Q177" s="11" t="str">
        <f t="shared" si="62"/>
        <v>block_tag_6</v>
      </c>
      <c r="R177" s="30">
        <v>2</v>
      </c>
      <c r="T177" s="127" t="s">
        <v>73</v>
      </c>
      <c r="U177" s="96" t="str">
        <f t="shared" si="53"/>
        <v>海晶石</v>
      </c>
      <c r="V177" s="69">
        <f>IF(X177&lt;&gt;0,COUNT($V$1:V176))</f>
        <v>57</v>
      </c>
      <c r="W177" s="69">
        <f>COUNTIF($E$3:E177,E177)</f>
        <v>1</v>
      </c>
      <c r="X177" s="69">
        <f t="shared" si="64"/>
        <v>168</v>
      </c>
    </row>
    <row r="178" spans="1:24">
      <c r="A178">
        <f t="shared" si="46"/>
        <v>176</v>
      </c>
      <c r="B178" s="18">
        <f t="shared" si="58"/>
        <v>115200</v>
      </c>
      <c r="C178" s="18">
        <f t="shared" si="59"/>
        <v>6505</v>
      </c>
      <c r="D178" s="18">
        <f t="shared" si="60"/>
        <v>515200</v>
      </c>
      <c r="E178" s="1">
        <v>152</v>
      </c>
      <c r="F178" s="1">
        <v>0</v>
      </c>
      <c r="G178" s="1">
        <v>5</v>
      </c>
      <c r="H178" s="18">
        <f t="shared" si="57"/>
        <v>0.1</v>
      </c>
      <c r="I178" s="20" t="s">
        <v>626</v>
      </c>
      <c r="J178" s="11">
        <f t="shared" si="63"/>
        <v>10</v>
      </c>
      <c r="K178" s="11">
        <f t="shared" si="63"/>
        <v>10</v>
      </c>
      <c r="L178" s="11">
        <f t="shared" si="63"/>
        <v>1</v>
      </c>
      <c r="M178" s="11">
        <f t="shared" si="50"/>
        <v>640</v>
      </c>
      <c r="N178" s="95">
        <f t="shared" si="54"/>
        <v>65</v>
      </c>
      <c r="O178" s="71">
        <v>6</v>
      </c>
      <c r="P178" s="11" t="str">
        <f t="shared" si="61"/>
        <v>set:items.json image:block_6</v>
      </c>
      <c r="Q178" s="11" t="str">
        <f t="shared" si="62"/>
        <v>block_tag_6</v>
      </c>
      <c r="R178" s="30">
        <v>5</v>
      </c>
      <c r="T178" s="127" t="s">
        <v>73</v>
      </c>
      <c r="U178" s="96" t="str">
        <f t="shared" si="53"/>
        <v>红石块</v>
      </c>
      <c r="V178" s="69">
        <f>IF(X178&lt;&gt;0,COUNT($V$1:V177))</f>
        <v>58</v>
      </c>
      <c r="W178" s="69">
        <f>COUNTIF($E$3:E178,E178)</f>
        <v>1</v>
      </c>
      <c r="X178" s="69">
        <f t="shared" si="64"/>
        <v>152</v>
      </c>
    </row>
    <row r="179" spans="1:24">
      <c r="A179">
        <f t="shared" si="46"/>
        <v>177</v>
      </c>
      <c r="B179" s="18">
        <f t="shared" si="58"/>
        <v>113800</v>
      </c>
      <c r="C179" s="18">
        <f t="shared" si="59"/>
        <v>6603</v>
      </c>
      <c r="D179" s="18">
        <f t="shared" si="60"/>
        <v>613800</v>
      </c>
      <c r="E179" s="1">
        <v>138</v>
      </c>
      <c r="F179" s="1">
        <v>0</v>
      </c>
      <c r="G179" s="1">
        <v>6</v>
      </c>
      <c r="H179" s="18">
        <f t="shared" si="57"/>
        <v>0.1</v>
      </c>
      <c r="I179" s="20" t="s">
        <v>634</v>
      </c>
      <c r="J179" s="11">
        <f t="shared" si="63"/>
        <v>12</v>
      </c>
      <c r="K179" s="11">
        <f t="shared" si="63"/>
        <v>12</v>
      </c>
      <c r="L179" s="11">
        <f t="shared" si="63"/>
        <v>1</v>
      </c>
      <c r="M179" s="11">
        <f t="shared" si="50"/>
        <v>768</v>
      </c>
      <c r="N179" s="95">
        <f t="shared" si="54"/>
        <v>65</v>
      </c>
      <c r="O179" s="71">
        <v>6</v>
      </c>
      <c r="P179" s="11" t="str">
        <f t="shared" si="61"/>
        <v>set:items.json image:block_6</v>
      </c>
      <c r="Q179" s="11" t="str">
        <f t="shared" si="62"/>
        <v>block_tag_6</v>
      </c>
      <c r="R179" s="30">
        <v>3</v>
      </c>
      <c r="T179" s="127" t="s">
        <v>73</v>
      </c>
      <c r="U179" s="96" t="str">
        <f t="shared" si="53"/>
        <v>信标</v>
      </c>
      <c r="V179" s="69">
        <f>IF(X179&lt;&gt;0,COUNT($V$1:V178))</f>
        <v>59</v>
      </c>
      <c r="W179" s="69">
        <f>COUNTIF($E$3:E179,E179)</f>
        <v>1</v>
      </c>
      <c r="X179" s="69">
        <f t="shared" si="64"/>
        <v>138</v>
      </c>
    </row>
    <row r="180" spans="1:24">
      <c r="A180">
        <f t="shared" si="46"/>
        <v>178</v>
      </c>
      <c r="B180" s="18">
        <f t="shared" si="58"/>
        <v>102500</v>
      </c>
      <c r="C180" s="18">
        <f t="shared" si="59"/>
        <v>6604</v>
      </c>
      <c r="D180" s="18">
        <f t="shared" si="60"/>
        <v>602500</v>
      </c>
      <c r="E180" s="1">
        <v>25</v>
      </c>
      <c r="F180" s="1">
        <v>0</v>
      </c>
      <c r="G180" s="1">
        <v>6</v>
      </c>
      <c r="H180" s="18">
        <f t="shared" si="57"/>
        <v>0.1</v>
      </c>
      <c r="I180" s="20" t="s">
        <v>630</v>
      </c>
      <c r="J180" s="11">
        <f t="shared" si="63"/>
        <v>12</v>
      </c>
      <c r="K180" s="11">
        <f t="shared" si="63"/>
        <v>12</v>
      </c>
      <c r="L180" s="11">
        <f t="shared" si="63"/>
        <v>1</v>
      </c>
      <c r="M180" s="11">
        <f t="shared" si="50"/>
        <v>768</v>
      </c>
      <c r="N180" s="95">
        <f t="shared" si="54"/>
        <v>65</v>
      </c>
      <c r="O180" s="77">
        <v>6</v>
      </c>
      <c r="P180" s="11" t="str">
        <f t="shared" si="61"/>
        <v>set:items.json image:block_6</v>
      </c>
      <c r="Q180" s="11" t="str">
        <f t="shared" si="62"/>
        <v>block_tag_6</v>
      </c>
      <c r="R180" s="30">
        <v>4</v>
      </c>
      <c r="T180" s="127" t="s">
        <v>73</v>
      </c>
      <c r="U180" s="96" t="str">
        <f t="shared" si="53"/>
        <v>音乐盒</v>
      </c>
      <c r="V180" s="69">
        <f>IF(X180&lt;&gt;0,COUNT($V$1:V179))</f>
        <v>60</v>
      </c>
      <c r="W180" s="69">
        <f>COUNTIF($E$3:E180,E180)</f>
        <v>1</v>
      </c>
      <c r="X180" s="69">
        <f t="shared" si="64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abSelected="1" workbookViewId="0">
      <selection activeCell="B15" sqref="B15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40" t="s">
        <v>825</v>
      </c>
      <c r="AC1" s="140"/>
      <c r="AD1" s="140"/>
      <c r="AE1" s="140"/>
      <c r="AF1" s="140"/>
      <c r="AG1" s="140"/>
      <c r="AH1" s="140"/>
    </row>
    <row r="2" spans="1:34" s="46" customFormat="1">
      <c r="A2" s="84"/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>ROW()-2</f>
        <v>1</v>
      </c>
      <c r="B3" s="71">
        <v>12</v>
      </c>
      <c r="C3" s="1">
        <v>2101</v>
      </c>
      <c r="D3" s="71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71">
        <v>15</v>
      </c>
      <c r="C4" s="1">
        <v>2102</v>
      </c>
      <c r="D4" s="71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3"/>
        <v>3</v>
      </c>
      <c r="B5" s="71">
        <v>17</v>
      </c>
      <c r="C5" s="1">
        <v>2103</v>
      </c>
      <c r="D5" s="71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3"/>
        <v>4</v>
      </c>
      <c r="B6" s="71">
        <v>18</v>
      </c>
      <c r="C6" s="1">
        <v>2104</v>
      </c>
      <c r="D6" s="71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7010</v>
      </c>
      <c r="S6">
        <f t="shared" ca="1" si="9"/>
        <v>7010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3"/>
        <v>5</v>
      </c>
      <c r="B7" s="71">
        <v>16</v>
      </c>
      <c r="C7" s="1">
        <v>2105</v>
      </c>
      <c r="D7" s="71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3"/>
        <v>6</v>
      </c>
      <c r="B8" s="71">
        <v>1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3"/>
        <v>7</v>
      </c>
      <c r="B9" s="71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3"/>
        <v>8</v>
      </c>
      <c r="B10" s="71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>
      <c r="A11">
        <f t="shared" si="3"/>
        <v>9</v>
      </c>
      <c r="B11" s="71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9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0</v>
      </c>
    </row>
    <row r="12" spans="1:34">
      <c r="A12">
        <f t="shared" si="3"/>
        <v>10</v>
      </c>
      <c r="B12" s="71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>
      <c r="A13">
        <f t="shared" si="3"/>
        <v>11</v>
      </c>
      <c r="B13" s="71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3"/>
        <v>12</v>
      </c>
      <c r="B14" s="71">
        <v>3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>
      <c r="A15">
        <f t="shared" si="3"/>
        <v>13</v>
      </c>
      <c r="B15" s="71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9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>
      <c r="A18">
        <f t="shared" si="3"/>
        <v>16</v>
      </c>
      <c r="B18" s="71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>
      <c r="A19">
        <f t="shared" si="3"/>
        <v>17</v>
      </c>
      <c r="B19" s="71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3"/>
        <v>18</v>
      </c>
      <c r="B20" s="71">
        <v>2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10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9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11111111</v>
      </c>
    </row>
    <row r="21" spans="1:27">
      <c r="A21">
        <f t="shared" si="3"/>
        <v>19</v>
      </c>
      <c r="B21" s="71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3"/>
        <v>20</v>
      </c>
      <c r="B22" s="71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3"/>
        <v>21</v>
      </c>
      <c r="B23" s="71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3"/>
        <v>22</v>
      </c>
      <c r="B24" s="71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>
      <c r="A25">
        <f t="shared" si="3"/>
        <v>23</v>
      </c>
      <c r="B25" s="71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3"/>
        <v>24</v>
      </c>
      <c r="B26" s="71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>
      <c r="A27">
        <f t="shared" si="3"/>
        <v>25</v>
      </c>
      <c r="B27" s="71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3"/>
        <v>26</v>
      </c>
      <c r="B28" s="71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3"/>
        <v>27</v>
      </c>
      <c r="B29" s="71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>
      <c r="A30">
        <f t="shared" si="3"/>
        <v>28</v>
      </c>
      <c r="B30" s="71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29" t="s">
        <v>73</v>
      </c>
      <c r="N42" s="19" t="s">
        <v>928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929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420</v>
      </c>
      <c r="S43">
        <f t="shared" ca="1" si="26"/>
        <v>420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  <row r="44" spans="1:27">
      <c r="A44" s="1">
        <v>914</v>
      </c>
      <c r="B44" s="1">
        <v>42</v>
      </c>
      <c r="C44" s="1">
        <v>0</v>
      </c>
      <c r="D44" s="1" t="s">
        <v>930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29" t="s">
        <v>73</v>
      </c>
      <c r="N44" s="19" t="s">
        <v>931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400</v>
      </c>
      <c r="S44">
        <f t="shared" ca="1" si="26"/>
        <v>400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916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8"/>
  <sheetViews>
    <sheetView workbookViewId="0">
      <pane ySplit="1" topLeftCell="A269" activePane="bottomLeft" state="frozen"/>
      <selection pane="bottomLeft" activeCell="C302" sqref="C302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71">
        <v>4</v>
      </c>
      <c r="C33" s="71">
        <v>5</v>
      </c>
      <c r="D33" s="71">
        <v>5</v>
      </c>
      <c r="E33" s="71">
        <v>32</v>
      </c>
      <c r="F33" s="72">
        <f t="shared" si="0"/>
        <v>100505</v>
      </c>
      <c r="G33" s="73">
        <f ca="1">OFFSET(方块表!$K$2,MATCH(F33,方块表!B:B,0)-2,0,1,1)</f>
        <v>4</v>
      </c>
      <c r="H33" s="73">
        <f t="shared" ca="1" si="2"/>
        <v>128</v>
      </c>
      <c r="I33" s="73">
        <f t="shared" si="3"/>
        <v>32</v>
      </c>
      <c r="J33" s="72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71">
        <v>4</v>
      </c>
      <c r="C34" s="71">
        <v>12</v>
      </c>
      <c r="D34" s="71">
        <v>0</v>
      </c>
      <c r="E34" s="71">
        <v>179</v>
      </c>
      <c r="F34" s="72">
        <f t="shared" si="0"/>
        <v>101200</v>
      </c>
      <c r="G34" s="73">
        <f ca="1">OFFSET(方块表!$K$2,MATCH(F34,方块表!B:B,0)-2,0,1,1)</f>
        <v>0</v>
      </c>
      <c r="H34" s="73">
        <f t="shared" ca="1" si="2"/>
        <v>0</v>
      </c>
      <c r="I34" s="73">
        <f t="shared" si="3"/>
        <v>179</v>
      </c>
      <c r="J34" s="72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71">
        <v>4</v>
      </c>
      <c r="C35" s="71">
        <v>24</v>
      </c>
      <c r="D35" s="71">
        <v>0</v>
      </c>
      <c r="E35" s="71">
        <v>2</v>
      </c>
      <c r="F35" s="72">
        <f t="shared" si="0"/>
        <v>102400</v>
      </c>
      <c r="G35" s="73">
        <f ca="1">OFFSET(方块表!$K$2,MATCH(F35,方块表!B:B,0)-2,0,1,1)</f>
        <v>4</v>
      </c>
      <c r="H35" s="73">
        <f t="shared" ca="1" si="2"/>
        <v>8</v>
      </c>
      <c r="I35" s="73">
        <f t="shared" si="3"/>
        <v>2</v>
      </c>
      <c r="J35" s="72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71">
        <v>4</v>
      </c>
      <c r="C36" s="71">
        <v>24</v>
      </c>
      <c r="D36" s="71">
        <v>1</v>
      </c>
      <c r="E36" s="71">
        <v>276</v>
      </c>
      <c r="F36" s="72">
        <f t="shared" si="0"/>
        <v>102401</v>
      </c>
      <c r="G36" s="73">
        <f ca="1">OFFSET(方块表!$K$2,MATCH(F36,方块表!B:B,0)-2,0,1,1)</f>
        <v>6</v>
      </c>
      <c r="H36" s="73">
        <f t="shared" ca="1" si="2"/>
        <v>1656</v>
      </c>
      <c r="I36" s="73">
        <f t="shared" si="3"/>
        <v>276</v>
      </c>
      <c r="J36" s="72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71">
        <v>4</v>
      </c>
      <c r="C37" s="71">
        <v>35</v>
      </c>
      <c r="D37" s="71">
        <v>0</v>
      </c>
      <c r="E37" s="71">
        <v>62</v>
      </c>
      <c r="F37" s="72">
        <f t="shared" si="0"/>
        <v>103500</v>
      </c>
      <c r="G37" s="73">
        <f ca="1">OFFSET(方块表!$K$2,MATCH(F37,方块表!B:B,0)-2,0,1,1)</f>
        <v>4</v>
      </c>
      <c r="H37" s="73">
        <f t="shared" ca="1" si="2"/>
        <v>248</v>
      </c>
      <c r="I37" s="73">
        <f t="shared" si="3"/>
        <v>62</v>
      </c>
      <c r="J37" s="72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71">
        <v>4</v>
      </c>
      <c r="C38" s="71">
        <v>44</v>
      </c>
      <c r="D38" s="71">
        <v>7</v>
      </c>
      <c r="E38" s="71">
        <v>22</v>
      </c>
      <c r="F38" s="72">
        <f t="shared" si="0"/>
        <v>104407</v>
      </c>
      <c r="G38" s="73">
        <f ca="1">OFFSET(方块表!$K$2,MATCH(F38,方块表!B:B,0)-2,0,1,1)</f>
        <v>8</v>
      </c>
      <c r="H38" s="73">
        <f t="shared" ca="1" si="2"/>
        <v>176</v>
      </c>
      <c r="I38" s="73">
        <f t="shared" si="3"/>
        <v>22</v>
      </c>
      <c r="J38" s="72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71">
        <v>4</v>
      </c>
      <c r="C39" s="71">
        <v>44</v>
      </c>
      <c r="D39" s="71">
        <v>1</v>
      </c>
      <c r="E39" s="71">
        <v>8</v>
      </c>
      <c r="F39" s="72">
        <f t="shared" si="0"/>
        <v>104401</v>
      </c>
      <c r="G39" s="73">
        <f ca="1">OFFSET(方块表!$K$2,MATCH(F39,方块表!B:B,0)-2,0,1,1)</f>
        <v>6</v>
      </c>
      <c r="H39" s="73">
        <f t="shared" ca="1" si="2"/>
        <v>48</v>
      </c>
      <c r="I39" s="73">
        <f t="shared" si="3"/>
        <v>8</v>
      </c>
      <c r="J39" s="72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71">
        <v>4</v>
      </c>
      <c r="C40" s="71">
        <v>44</v>
      </c>
      <c r="D40" s="71">
        <v>7</v>
      </c>
      <c r="E40" s="71">
        <v>90</v>
      </c>
      <c r="F40" s="72">
        <f t="shared" si="0"/>
        <v>104407</v>
      </c>
      <c r="G40" s="73">
        <f ca="1">OFFSET(方块表!$K$2,MATCH(F40,方块表!B:B,0)-2,0,1,1)</f>
        <v>8</v>
      </c>
      <c r="H40" s="73">
        <f t="shared" ca="1" si="2"/>
        <v>720</v>
      </c>
      <c r="I40" s="73">
        <f t="shared" si="3"/>
        <v>90</v>
      </c>
      <c r="J40" s="72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71">
        <v>4</v>
      </c>
      <c r="C41" s="71">
        <v>45</v>
      </c>
      <c r="D41" s="71">
        <v>0</v>
      </c>
      <c r="E41" s="71">
        <v>16</v>
      </c>
      <c r="F41" s="72">
        <f t="shared" si="0"/>
        <v>104500</v>
      </c>
      <c r="G41" s="73">
        <f ca="1">OFFSET(方块表!$K$2,MATCH(F41,方块表!B:B,0)-2,0,1,1)</f>
        <v>4</v>
      </c>
      <c r="H41" s="73">
        <f t="shared" ca="1" si="2"/>
        <v>64</v>
      </c>
      <c r="I41" s="73">
        <f t="shared" si="3"/>
        <v>16</v>
      </c>
      <c r="J41" s="72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71">
        <v>4</v>
      </c>
      <c r="C42" s="71">
        <v>85</v>
      </c>
      <c r="D42" s="71">
        <v>0</v>
      </c>
      <c r="E42" s="71">
        <v>6</v>
      </c>
      <c r="F42" s="72">
        <f t="shared" si="0"/>
        <v>108500</v>
      </c>
      <c r="G42" s="73">
        <f ca="1">OFFSET(方块表!$K$2,MATCH(F42,方块表!B:B,0)-2,0,1,1)</f>
        <v>6</v>
      </c>
      <c r="H42" s="73">
        <f t="shared" ca="1" si="2"/>
        <v>36</v>
      </c>
      <c r="I42" s="73">
        <f t="shared" si="3"/>
        <v>6</v>
      </c>
      <c r="J42" s="72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71">
        <v>4</v>
      </c>
      <c r="C43" s="71">
        <v>89</v>
      </c>
      <c r="D43" s="71">
        <v>0</v>
      </c>
      <c r="E43" s="71">
        <v>9</v>
      </c>
      <c r="F43" s="72">
        <f t="shared" si="0"/>
        <v>108900</v>
      </c>
      <c r="G43" s="73">
        <f ca="1">OFFSET(方块表!$K$2,MATCH(F43,方块表!B:B,0)-2,0,1,1)</f>
        <v>10</v>
      </c>
      <c r="H43" s="73">
        <f t="shared" ca="1" si="2"/>
        <v>90</v>
      </c>
      <c r="I43" s="73">
        <f t="shared" si="3"/>
        <v>9</v>
      </c>
      <c r="J43" s="72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71">
        <v>4</v>
      </c>
      <c r="C44" s="71">
        <v>98</v>
      </c>
      <c r="D44" s="71">
        <v>0</v>
      </c>
      <c r="E44" s="71">
        <v>2</v>
      </c>
      <c r="F44" s="72">
        <f t="shared" si="0"/>
        <v>109800</v>
      </c>
      <c r="G44" s="73">
        <f ca="1">OFFSET(方块表!$K$2,MATCH(F44,方块表!B:B,0)-2,0,1,1)</f>
        <v>4</v>
      </c>
      <c r="H44" s="73">
        <f t="shared" ca="1" si="2"/>
        <v>8</v>
      </c>
      <c r="I44" s="73">
        <f t="shared" si="3"/>
        <v>2</v>
      </c>
      <c r="J44" s="72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71">
        <v>4</v>
      </c>
      <c r="C45" s="71">
        <v>102</v>
      </c>
      <c r="D45" s="71">
        <v>0</v>
      </c>
      <c r="E45" s="71">
        <v>10</v>
      </c>
      <c r="F45" s="72">
        <f t="shared" si="0"/>
        <v>110200</v>
      </c>
      <c r="G45" s="73">
        <f ca="1">OFFSET(方块表!$K$2,MATCH(F45,方块表!B:B,0)-2,0,1,1)</f>
        <v>6</v>
      </c>
      <c r="H45" s="73">
        <f t="shared" ca="1" si="2"/>
        <v>60</v>
      </c>
      <c r="I45" s="73">
        <f t="shared" si="3"/>
        <v>10</v>
      </c>
      <c r="J45" s="72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71">
        <v>4</v>
      </c>
      <c r="C46" s="71">
        <v>112</v>
      </c>
      <c r="D46" s="71">
        <v>0</v>
      </c>
      <c r="E46" s="71">
        <v>3</v>
      </c>
      <c r="F46" s="72">
        <f t="shared" si="0"/>
        <v>111200</v>
      </c>
      <c r="G46" s="73">
        <f ca="1">OFFSET(方块表!$K$2,MATCH(F46,方块表!B:B,0)-2,0,1,1)</f>
        <v>4</v>
      </c>
      <c r="H46" s="73">
        <f t="shared" ca="1" si="2"/>
        <v>12</v>
      </c>
      <c r="I46" s="73">
        <f t="shared" si="3"/>
        <v>3</v>
      </c>
      <c r="J46" s="72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71">
        <v>4</v>
      </c>
      <c r="C47" s="71">
        <v>114</v>
      </c>
      <c r="D47" s="71">
        <v>0</v>
      </c>
      <c r="E47" s="71">
        <v>354</v>
      </c>
      <c r="F47" s="72">
        <f t="shared" si="0"/>
        <v>111400</v>
      </c>
      <c r="G47" s="73">
        <f ca="1">OFFSET(方块表!$K$2,MATCH(F47,方块表!B:B,0)-2,0,1,1)</f>
        <v>6</v>
      </c>
      <c r="H47" s="73">
        <f t="shared" ca="1" si="2"/>
        <v>2124</v>
      </c>
      <c r="I47" s="73">
        <f t="shared" si="3"/>
        <v>354</v>
      </c>
      <c r="J47" s="72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71">
        <v>4</v>
      </c>
      <c r="C48" s="71">
        <v>126</v>
      </c>
      <c r="D48" s="71">
        <v>2</v>
      </c>
      <c r="E48" s="71">
        <v>2</v>
      </c>
      <c r="F48" s="72">
        <f t="shared" si="0"/>
        <v>112602</v>
      </c>
      <c r="G48" s="73">
        <f ca="1">OFFSET(方块表!$K$2,MATCH(F48,方块表!B:B,0)-2,0,1,1)</f>
        <v>6</v>
      </c>
      <c r="H48" s="73">
        <f t="shared" ca="1" si="2"/>
        <v>12</v>
      </c>
      <c r="I48" s="73">
        <f t="shared" si="3"/>
        <v>2</v>
      </c>
      <c r="J48" s="72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71">
        <v>4</v>
      </c>
      <c r="C49" s="71">
        <v>128</v>
      </c>
      <c r="D49" s="71">
        <v>0</v>
      </c>
      <c r="E49" s="71">
        <v>22</v>
      </c>
      <c r="F49" s="72">
        <f t="shared" si="0"/>
        <v>112800</v>
      </c>
      <c r="G49" s="73">
        <f ca="1">OFFSET(方块表!$K$2,MATCH(F49,方块表!B:B,0)-2,0,1,1)</f>
        <v>6</v>
      </c>
      <c r="H49" s="73">
        <f t="shared" ca="1" si="2"/>
        <v>132</v>
      </c>
      <c r="I49" s="73">
        <f t="shared" si="3"/>
        <v>22</v>
      </c>
      <c r="J49" s="72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71">
        <v>4</v>
      </c>
      <c r="C50" s="71">
        <v>135</v>
      </c>
      <c r="D50" s="71">
        <v>0</v>
      </c>
      <c r="E50" s="71">
        <v>18</v>
      </c>
      <c r="F50" s="72">
        <f t="shared" si="0"/>
        <v>113500</v>
      </c>
      <c r="G50" s="73">
        <f ca="1">OFFSET(方块表!$K$2,MATCH(F50,方块表!B:B,0)-2,0,1,1)</f>
        <v>6</v>
      </c>
      <c r="H50" s="73">
        <f t="shared" ca="1" si="2"/>
        <v>108</v>
      </c>
      <c r="I50" s="73">
        <f t="shared" si="3"/>
        <v>18</v>
      </c>
      <c r="J50" s="72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71">
        <v>4</v>
      </c>
      <c r="C51" s="71">
        <v>139</v>
      </c>
      <c r="D51" s="71">
        <v>0</v>
      </c>
      <c r="E51" s="71">
        <v>10</v>
      </c>
      <c r="F51" s="72">
        <f t="shared" si="0"/>
        <v>113900</v>
      </c>
      <c r="G51" s="73">
        <f ca="1">OFFSET(方块表!$K$2,MATCH(F51,方块表!B:B,0)-2,0,1,1)</f>
        <v>6</v>
      </c>
      <c r="H51" s="73">
        <f t="shared" ca="1" si="2"/>
        <v>60</v>
      </c>
      <c r="I51" s="73">
        <f t="shared" si="3"/>
        <v>10</v>
      </c>
      <c r="J51" s="72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71">
        <v>4</v>
      </c>
      <c r="C52" s="71">
        <v>155</v>
      </c>
      <c r="D52" s="71">
        <v>0</v>
      </c>
      <c r="E52" s="71">
        <v>4</v>
      </c>
      <c r="F52" s="72">
        <f t="shared" si="0"/>
        <v>115500</v>
      </c>
      <c r="G52" s="73">
        <f ca="1">OFFSET(方块表!$K$2,MATCH(F52,方块表!B:B,0)-2,0,1,1)</f>
        <v>6</v>
      </c>
      <c r="H52" s="73">
        <f t="shared" ca="1" si="2"/>
        <v>24</v>
      </c>
      <c r="I52" s="73">
        <f t="shared" si="3"/>
        <v>4</v>
      </c>
      <c r="J52" s="72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71">
        <v>4</v>
      </c>
      <c r="C53" s="71">
        <v>156</v>
      </c>
      <c r="D53" s="71">
        <v>0</v>
      </c>
      <c r="E53" s="71">
        <v>18</v>
      </c>
      <c r="F53" s="72">
        <f t="shared" si="0"/>
        <v>115600</v>
      </c>
      <c r="G53" s="73">
        <f ca="1">OFFSET(方块表!$K$2,MATCH(F53,方块表!B:B,0)-2,0,1,1)</f>
        <v>8</v>
      </c>
      <c r="H53" s="73">
        <f t="shared" ca="1" si="2"/>
        <v>144</v>
      </c>
      <c r="I53" s="73">
        <f t="shared" si="3"/>
        <v>18</v>
      </c>
      <c r="J53" s="72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>
      <c r="A54" s="54">
        <f t="shared" si="1"/>
        <v>53</v>
      </c>
      <c r="B54" s="71">
        <v>5</v>
      </c>
      <c r="C54" s="71">
        <v>1</v>
      </c>
      <c r="D54" s="71">
        <v>0</v>
      </c>
      <c r="E54" s="71">
        <v>28</v>
      </c>
      <c r="F54" s="72">
        <f t="shared" si="0"/>
        <v>100100</v>
      </c>
      <c r="G54" s="73">
        <f ca="1">OFFSET(方块表!$K$2,MATCH(F54,方块表!B:B,0)-2,0,1,1)</f>
        <v>0</v>
      </c>
      <c r="H54" s="73">
        <f t="shared" ca="1" si="2"/>
        <v>0</v>
      </c>
      <c r="I54" s="73">
        <f t="shared" si="3"/>
        <v>28</v>
      </c>
      <c r="J54" s="72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>
      <c r="A55" s="54">
        <f t="shared" si="1"/>
        <v>54</v>
      </c>
      <c r="B55" s="71">
        <v>5</v>
      </c>
      <c r="C55" s="71">
        <v>5</v>
      </c>
      <c r="D55" s="71">
        <v>2</v>
      </c>
      <c r="E55" s="71">
        <v>422</v>
      </c>
      <c r="F55" s="72">
        <f t="shared" si="0"/>
        <v>100502</v>
      </c>
      <c r="G55" s="73">
        <f ca="1">OFFSET(方块表!$K$2,MATCH(F55,方块表!B:B,0)-2,0,1,1)</f>
        <v>4</v>
      </c>
      <c r="H55" s="73">
        <f t="shared" ca="1" si="2"/>
        <v>1688</v>
      </c>
      <c r="I55" s="73">
        <f t="shared" si="3"/>
        <v>422</v>
      </c>
      <c r="J55" s="72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71">
        <v>5</v>
      </c>
      <c r="C56" s="71">
        <v>5</v>
      </c>
      <c r="D56" s="71">
        <v>5</v>
      </c>
      <c r="E56" s="71">
        <v>519</v>
      </c>
      <c r="F56" s="72">
        <f t="shared" si="0"/>
        <v>100505</v>
      </c>
      <c r="G56" s="73">
        <f ca="1">OFFSET(方块表!$K$2,MATCH(F56,方块表!B:B,0)-2,0,1,1)</f>
        <v>4</v>
      </c>
      <c r="H56" s="73">
        <f t="shared" ca="1" si="2"/>
        <v>2076</v>
      </c>
      <c r="I56" s="73">
        <f t="shared" si="3"/>
        <v>519</v>
      </c>
      <c r="J56" s="72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71">
        <v>5</v>
      </c>
      <c r="C57" s="71">
        <v>20</v>
      </c>
      <c r="D57" s="71">
        <v>0</v>
      </c>
      <c r="E57" s="71">
        <v>185</v>
      </c>
      <c r="F57" s="72">
        <f t="shared" si="0"/>
        <v>102000</v>
      </c>
      <c r="G57" s="73">
        <f ca="1">OFFSET(方块表!$K$2,MATCH(F57,方块表!B:B,0)-2,0,1,1)</f>
        <v>4</v>
      </c>
      <c r="H57" s="73">
        <f t="shared" ca="1" si="2"/>
        <v>740</v>
      </c>
      <c r="I57" s="73">
        <f t="shared" si="3"/>
        <v>185</v>
      </c>
      <c r="J57" s="72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71">
        <v>5</v>
      </c>
      <c r="C58" s="71">
        <v>35</v>
      </c>
      <c r="D58" s="71">
        <v>0</v>
      </c>
      <c r="E58" s="71">
        <v>455</v>
      </c>
      <c r="F58" s="72">
        <f t="shared" si="0"/>
        <v>103500</v>
      </c>
      <c r="G58" s="73">
        <f ca="1">OFFSET(方块表!$K$2,MATCH(F58,方块表!B:B,0)-2,0,1,1)</f>
        <v>4</v>
      </c>
      <c r="H58" s="73">
        <f t="shared" ca="1" si="2"/>
        <v>1820</v>
      </c>
      <c r="I58" s="73">
        <f t="shared" si="3"/>
        <v>455</v>
      </c>
      <c r="J58" s="72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71">
        <v>5</v>
      </c>
      <c r="C59" s="71">
        <v>44</v>
      </c>
      <c r="D59" s="71">
        <v>7</v>
      </c>
      <c r="E59" s="71">
        <v>5</v>
      </c>
      <c r="F59" s="72">
        <f t="shared" si="0"/>
        <v>104407</v>
      </c>
      <c r="G59" s="73">
        <f ca="1">OFFSET(方块表!$K$2,MATCH(F59,方块表!B:B,0)-2,0,1,1)</f>
        <v>8</v>
      </c>
      <c r="H59" s="73">
        <f t="shared" ca="1" si="2"/>
        <v>40</v>
      </c>
      <c r="I59" s="73">
        <f t="shared" si="3"/>
        <v>5</v>
      </c>
      <c r="J59" s="72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71">
        <v>5</v>
      </c>
      <c r="C60" s="71">
        <v>65</v>
      </c>
      <c r="D60" s="71">
        <v>0</v>
      </c>
      <c r="E60" s="71">
        <v>4</v>
      </c>
      <c r="F60" s="72">
        <f t="shared" si="0"/>
        <v>106500</v>
      </c>
      <c r="G60" s="73">
        <f ca="1">OFFSET(方块表!$K$2,MATCH(F60,方块表!B:B,0)-2,0,1,1)</f>
        <v>8</v>
      </c>
      <c r="H60" s="73">
        <f t="shared" ca="1" si="2"/>
        <v>32</v>
      </c>
      <c r="I60" s="73">
        <f t="shared" si="3"/>
        <v>4</v>
      </c>
      <c r="J60" s="72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71">
        <v>5</v>
      </c>
      <c r="C61" s="71">
        <v>98</v>
      </c>
      <c r="D61" s="71">
        <v>0</v>
      </c>
      <c r="E61" s="71">
        <v>20</v>
      </c>
      <c r="F61" s="72">
        <f t="shared" si="0"/>
        <v>109800</v>
      </c>
      <c r="G61" s="73">
        <f ca="1">OFFSET(方块表!$K$2,MATCH(F61,方块表!B:B,0)-2,0,1,1)</f>
        <v>4</v>
      </c>
      <c r="H61" s="73">
        <f t="shared" ca="1" si="2"/>
        <v>80</v>
      </c>
      <c r="I61" s="73">
        <f t="shared" si="3"/>
        <v>20</v>
      </c>
      <c r="J61" s="72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71">
        <v>5</v>
      </c>
      <c r="C62" s="71">
        <v>102</v>
      </c>
      <c r="D62" s="71">
        <v>0</v>
      </c>
      <c r="E62" s="71">
        <v>57</v>
      </c>
      <c r="F62" s="72">
        <f t="shared" si="0"/>
        <v>110200</v>
      </c>
      <c r="G62" s="73">
        <f ca="1">OFFSET(方块表!$K$2,MATCH(F62,方块表!B:B,0)-2,0,1,1)</f>
        <v>6</v>
      </c>
      <c r="H62" s="73">
        <f t="shared" ca="1" si="2"/>
        <v>342</v>
      </c>
      <c r="I62" s="73">
        <f t="shared" si="3"/>
        <v>57</v>
      </c>
      <c r="J62" s="72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71">
        <v>5</v>
      </c>
      <c r="C63" s="71">
        <v>126</v>
      </c>
      <c r="D63" s="71">
        <v>2</v>
      </c>
      <c r="E63" s="71">
        <v>9</v>
      </c>
      <c r="F63" s="72">
        <f t="shared" si="0"/>
        <v>112602</v>
      </c>
      <c r="G63" s="73">
        <f ca="1">OFFSET(方块表!$K$2,MATCH(F63,方块表!B:B,0)-2,0,1,1)</f>
        <v>6</v>
      </c>
      <c r="H63" s="73">
        <f t="shared" ca="1" si="2"/>
        <v>54</v>
      </c>
      <c r="I63" s="73">
        <f t="shared" si="3"/>
        <v>9</v>
      </c>
      <c r="J63" s="72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71">
        <v>5</v>
      </c>
      <c r="C64" s="71">
        <v>135</v>
      </c>
      <c r="D64" s="71">
        <v>0</v>
      </c>
      <c r="E64" s="71">
        <v>32</v>
      </c>
      <c r="F64" s="72">
        <f t="shared" si="0"/>
        <v>113500</v>
      </c>
      <c r="G64" s="73">
        <f ca="1">OFFSET(方块表!$K$2,MATCH(F64,方块表!B:B,0)-2,0,1,1)</f>
        <v>6</v>
      </c>
      <c r="H64" s="73">
        <f t="shared" ca="1" si="2"/>
        <v>192</v>
      </c>
      <c r="I64" s="73">
        <f t="shared" si="3"/>
        <v>32</v>
      </c>
      <c r="J64" s="72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>
      <c r="A65" s="54">
        <f t="shared" si="1"/>
        <v>64</v>
      </c>
      <c r="B65" s="71">
        <v>5</v>
      </c>
      <c r="C65" s="71">
        <v>155</v>
      </c>
      <c r="D65" s="71">
        <v>0</v>
      </c>
      <c r="E65" s="71">
        <v>1</v>
      </c>
      <c r="F65" s="72">
        <f t="shared" si="0"/>
        <v>115500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71">
        <v>6</v>
      </c>
      <c r="C66" s="71">
        <v>44</v>
      </c>
      <c r="D66" s="71">
        <v>5</v>
      </c>
      <c r="E66" s="71">
        <v>53</v>
      </c>
      <c r="F66" s="72">
        <f t="shared" ref="F66:F129" si="4">_xlfn.NUMBERVALUE(CONCATENATE(1,IF(LEN(C66)=1,"00"&amp;C66,IF(LEN(C66)=2,"0"&amp;C66,C66)),IF(LEN(D66)=1,"0"&amp;D66,D66)))</f>
        <v>104405</v>
      </c>
      <c r="G66" s="73">
        <f ca="1">OFFSET(方块表!$K$2,MATCH(F66,方块表!B:B,0)-2,0,1,1)</f>
        <v>6</v>
      </c>
      <c r="H66" s="73">
        <f t="shared" ca="1" si="2"/>
        <v>318</v>
      </c>
      <c r="I66" s="73">
        <f t="shared" si="3"/>
        <v>53</v>
      </c>
      <c r="J66" s="72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>
      <c r="A67" s="54">
        <f t="shared" ref="A67:A130" si="5">ROW()-1</f>
        <v>66</v>
      </c>
      <c r="B67" s="71">
        <v>6</v>
      </c>
      <c r="C67" s="71">
        <v>72</v>
      </c>
      <c r="D67" s="71">
        <v>0</v>
      </c>
      <c r="E67" s="71">
        <v>1</v>
      </c>
      <c r="F67" s="72">
        <f t="shared" si="4"/>
        <v>107200</v>
      </c>
      <c r="G67" s="73">
        <f ca="1">OFFSET(方块表!$K$2,MATCH(F67,方块表!B:B,0)-2,0,1,1)</f>
        <v>6</v>
      </c>
      <c r="H67" s="73">
        <f t="shared" ref="H67:H130" ca="1" si="6">G67*E67</f>
        <v>6</v>
      </c>
      <c r="I67" s="73">
        <f t="shared" ref="I67:I130" si="7">E67</f>
        <v>1</v>
      </c>
      <c r="J67" s="72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71">
        <v>6</v>
      </c>
      <c r="C68" s="71">
        <v>85</v>
      </c>
      <c r="D68" s="71">
        <v>0</v>
      </c>
      <c r="E68" s="71">
        <v>27</v>
      </c>
      <c r="F68" s="72">
        <f t="shared" si="4"/>
        <v>108500</v>
      </c>
      <c r="G68" s="73">
        <f ca="1">OFFSET(方块表!$K$2,MATCH(F68,方块表!B:B,0)-2,0,1,1)</f>
        <v>6</v>
      </c>
      <c r="H68" s="73">
        <f t="shared" ca="1" si="6"/>
        <v>162</v>
      </c>
      <c r="I68" s="73">
        <f t="shared" si="7"/>
        <v>27</v>
      </c>
      <c r="J68" s="72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71">
        <v>6</v>
      </c>
      <c r="C69" s="71">
        <v>89</v>
      </c>
      <c r="D69" s="71">
        <v>0</v>
      </c>
      <c r="E69" s="71">
        <v>1</v>
      </c>
      <c r="F69" s="72">
        <f t="shared" si="4"/>
        <v>108900</v>
      </c>
      <c r="G69" s="73">
        <f ca="1">OFFSET(方块表!$K$2,MATCH(F69,方块表!B:B,0)-2,0,1,1)</f>
        <v>10</v>
      </c>
      <c r="H69" s="73">
        <f t="shared" ca="1" si="6"/>
        <v>10</v>
      </c>
      <c r="I69" s="73">
        <f t="shared" si="7"/>
        <v>1</v>
      </c>
      <c r="J69" s="72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71">
        <v>6</v>
      </c>
      <c r="C70" s="71">
        <v>98</v>
      </c>
      <c r="D70" s="71">
        <v>0</v>
      </c>
      <c r="E70" s="71">
        <v>53</v>
      </c>
      <c r="F70" s="72">
        <f t="shared" si="4"/>
        <v>109800</v>
      </c>
      <c r="G70" s="73">
        <f ca="1">OFFSET(方块表!$K$2,MATCH(F70,方块表!B:B,0)-2,0,1,1)</f>
        <v>4</v>
      </c>
      <c r="H70" s="73">
        <f t="shared" ca="1" si="6"/>
        <v>212</v>
      </c>
      <c r="I70" s="73">
        <f t="shared" si="7"/>
        <v>53</v>
      </c>
      <c r="J70" s="72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71">
        <v>6</v>
      </c>
      <c r="C71" s="71">
        <v>98</v>
      </c>
      <c r="D71" s="71">
        <v>3</v>
      </c>
      <c r="E71" s="71">
        <v>1</v>
      </c>
      <c r="F71" s="72">
        <f t="shared" si="4"/>
        <v>109803</v>
      </c>
      <c r="G71" s="73">
        <f ca="1">OFFSET(方块表!$K$2,MATCH(F71,方块表!B:B,0)-2,0,1,1)</f>
        <v>4</v>
      </c>
      <c r="H71" s="73">
        <f t="shared" ca="1" si="6"/>
        <v>4</v>
      </c>
      <c r="I71" s="73">
        <f t="shared" si="7"/>
        <v>1</v>
      </c>
      <c r="J71" s="72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71">
        <v>6</v>
      </c>
      <c r="C72" s="71">
        <v>109</v>
      </c>
      <c r="D72" s="71">
        <v>0</v>
      </c>
      <c r="E72" s="71">
        <v>40</v>
      </c>
      <c r="F72" s="72">
        <f t="shared" si="4"/>
        <v>110900</v>
      </c>
      <c r="G72" s="73">
        <f ca="1">OFFSET(方块表!$K$2,MATCH(F72,方块表!B:B,0)-2,0,1,1)</f>
        <v>6</v>
      </c>
      <c r="H72" s="73">
        <f t="shared" ca="1" si="6"/>
        <v>240</v>
      </c>
      <c r="I72" s="73">
        <f t="shared" si="7"/>
        <v>40</v>
      </c>
      <c r="J72" s="72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>
      <c r="A73" s="54">
        <f t="shared" si="5"/>
        <v>72</v>
      </c>
      <c r="B73" s="71">
        <v>6</v>
      </c>
      <c r="C73" s="71">
        <v>251</v>
      </c>
      <c r="D73" s="71">
        <v>14</v>
      </c>
      <c r="E73" s="71">
        <v>20</v>
      </c>
      <c r="F73" s="72">
        <f t="shared" si="4"/>
        <v>125114</v>
      </c>
      <c r="G73" s="73">
        <f ca="1">OFFSET(方块表!$K$2,MATCH(F73,方块表!B:B,0)-2,0,1,1)</f>
        <v>6</v>
      </c>
      <c r="H73" s="73">
        <f t="shared" ca="1" si="6"/>
        <v>120</v>
      </c>
      <c r="I73" s="73">
        <f t="shared" si="7"/>
        <v>20</v>
      </c>
      <c r="J73" s="72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71">
        <v>7</v>
      </c>
      <c r="C74" s="71">
        <v>5</v>
      </c>
      <c r="D74" s="71">
        <v>3</v>
      </c>
      <c r="E74" s="71">
        <v>47</v>
      </c>
      <c r="F74" s="72">
        <f t="shared" si="4"/>
        <v>100503</v>
      </c>
      <c r="G74" s="73">
        <f ca="1">OFFSET(方块表!$K$2,MATCH(F74,方块表!B:B,0)-2,0,1,1)</f>
        <v>4</v>
      </c>
      <c r="H74" s="73">
        <f t="shared" ca="1" si="6"/>
        <v>188</v>
      </c>
      <c r="I74" s="73">
        <f t="shared" si="7"/>
        <v>47</v>
      </c>
      <c r="J74" s="72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>
      <c r="A75" s="54">
        <f t="shared" si="5"/>
        <v>74</v>
      </c>
      <c r="B75" s="71">
        <v>7</v>
      </c>
      <c r="C75" s="71">
        <v>17</v>
      </c>
      <c r="D75" s="71">
        <v>3</v>
      </c>
      <c r="E75" s="71">
        <v>73</v>
      </c>
      <c r="F75" s="72">
        <f t="shared" si="4"/>
        <v>101703</v>
      </c>
      <c r="G75" s="73">
        <f ca="1">OFFSET(方块表!$K$2,MATCH(F75,方块表!B:B,0)-2,0,1,1)</f>
        <v>2</v>
      </c>
      <c r="H75" s="73">
        <f t="shared" ca="1" si="6"/>
        <v>146</v>
      </c>
      <c r="I75" s="73">
        <f t="shared" si="7"/>
        <v>73</v>
      </c>
      <c r="J75" s="72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71">
        <v>7</v>
      </c>
      <c r="C76" s="71">
        <v>18</v>
      </c>
      <c r="D76" s="71">
        <v>0</v>
      </c>
      <c r="E76" s="71">
        <v>175</v>
      </c>
      <c r="F76" s="72">
        <f t="shared" si="4"/>
        <v>101800</v>
      </c>
      <c r="G76" s="73">
        <f ca="1">OFFSET(方块表!$K$2,MATCH(F76,方块表!B:B,0)-2,0,1,1)</f>
        <v>6</v>
      </c>
      <c r="H76" s="73">
        <f t="shared" ca="1" si="6"/>
        <v>1050</v>
      </c>
      <c r="I76" s="73">
        <f t="shared" si="7"/>
        <v>175</v>
      </c>
      <c r="J76" s="72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71">
        <v>7</v>
      </c>
      <c r="C77" s="71">
        <v>65</v>
      </c>
      <c r="D77" s="71">
        <v>0</v>
      </c>
      <c r="E77" s="71">
        <v>11</v>
      </c>
      <c r="F77" s="72">
        <f t="shared" si="4"/>
        <v>106500</v>
      </c>
      <c r="G77" s="73">
        <f ca="1">OFFSET(方块表!$K$2,MATCH(F77,方块表!B:B,0)-2,0,1,1)</f>
        <v>8</v>
      </c>
      <c r="H77" s="73">
        <f t="shared" ca="1" si="6"/>
        <v>88</v>
      </c>
      <c r="I77" s="73">
        <f t="shared" si="7"/>
        <v>11</v>
      </c>
      <c r="J77" s="72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71">
        <v>7</v>
      </c>
      <c r="C78" s="71">
        <v>89</v>
      </c>
      <c r="D78" s="71">
        <v>0</v>
      </c>
      <c r="E78" s="71">
        <v>7</v>
      </c>
      <c r="F78" s="72">
        <f t="shared" si="4"/>
        <v>108900</v>
      </c>
      <c r="G78" s="73">
        <f ca="1">OFFSET(方块表!$K$2,MATCH(F78,方块表!B:B,0)-2,0,1,1)</f>
        <v>10</v>
      </c>
      <c r="H78" s="73">
        <f t="shared" ca="1" si="6"/>
        <v>70</v>
      </c>
      <c r="I78" s="73">
        <f t="shared" si="7"/>
        <v>7</v>
      </c>
      <c r="J78" s="72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71">
        <v>7</v>
      </c>
      <c r="C79" s="71">
        <v>126</v>
      </c>
      <c r="D79" s="71">
        <v>3</v>
      </c>
      <c r="E79" s="71">
        <v>14</v>
      </c>
      <c r="F79" s="72">
        <f t="shared" si="4"/>
        <v>112603</v>
      </c>
      <c r="G79" s="73">
        <f ca="1">OFFSET(方块表!$K$2,MATCH(F79,方块表!B:B,0)-2,0,1,1)</f>
        <v>6</v>
      </c>
      <c r="H79" s="73">
        <f t="shared" ca="1" si="6"/>
        <v>84</v>
      </c>
      <c r="I79" s="73">
        <f t="shared" si="7"/>
        <v>14</v>
      </c>
      <c r="J79" s="72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>
      <c r="A80" s="54">
        <f t="shared" si="5"/>
        <v>79</v>
      </c>
      <c r="B80" s="71">
        <v>7</v>
      </c>
      <c r="C80" s="71">
        <v>162</v>
      </c>
      <c r="D80" s="71">
        <v>1</v>
      </c>
      <c r="E80" s="71">
        <v>87</v>
      </c>
      <c r="F80" s="72">
        <f t="shared" si="4"/>
        <v>116201</v>
      </c>
      <c r="G80" s="73">
        <f ca="1">OFFSET(方块表!$K$2,MATCH(F80,方块表!B:B,0)-2,0,1,1)</f>
        <v>2</v>
      </c>
      <c r="H80" s="73">
        <f t="shared" ca="1" si="6"/>
        <v>174</v>
      </c>
      <c r="I80" s="73">
        <f t="shared" si="7"/>
        <v>87</v>
      </c>
      <c r="J80" s="72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71">
        <v>8</v>
      </c>
      <c r="C81" s="71">
        <v>2</v>
      </c>
      <c r="D81" s="71">
        <v>0</v>
      </c>
      <c r="E81" s="71">
        <v>6</v>
      </c>
      <c r="F81" s="72">
        <f t="shared" si="4"/>
        <v>100200</v>
      </c>
      <c r="G81" s="73">
        <f ca="1">OFFSET(方块表!$K$2,MATCH(F81,方块表!B:B,0)-2,0,1,1)</f>
        <v>2</v>
      </c>
      <c r="H81" s="73">
        <f t="shared" ca="1" si="6"/>
        <v>12</v>
      </c>
      <c r="I81" s="73">
        <f t="shared" si="7"/>
        <v>6</v>
      </c>
      <c r="J81" s="72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>
      <c r="A82" s="54">
        <f t="shared" si="5"/>
        <v>81</v>
      </c>
      <c r="B82" s="71">
        <v>8</v>
      </c>
      <c r="C82" s="71">
        <v>5</v>
      </c>
      <c r="D82" s="71">
        <v>0</v>
      </c>
      <c r="E82" s="71">
        <v>41</v>
      </c>
      <c r="F82" s="72">
        <f t="shared" si="4"/>
        <v>100500</v>
      </c>
      <c r="G82" s="73">
        <f ca="1">OFFSET(方块表!$K$2,MATCH(F82,方块表!B:B,0)-2,0,1,1)</f>
        <v>4</v>
      </c>
      <c r="H82" s="73">
        <f t="shared" ca="1" si="6"/>
        <v>164</v>
      </c>
      <c r="I82" s="73">
        <f t="shared" si="7"/>
        <v>41</v>
      </c>
      <c r="J82" s="72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71">
        <v>8</v>
      </c>
      <c r="C83" s="71">
        <v>5</v>
      </c>
      <c r="D83" s="71">
        <v>2</v>
      </c>
      <c r="E83" s="71">
        <v>15</v>
      </c>
      <c r="F83" s="72">
        <f t="shared" si="4"/>
        <v>100502</v>
      </c>
      <c r="G83" s="73">
        <f ca="1">OFFSET(方块表!$K$2,MATCH(F83,方块表!B:B,0)-2,0,1,1)</f>
        <v>4</v>
      </c>
      <c r="H83" s="73">
        <f t="shared" ca="1" si="6"/>
        <v>60</v>
      </c>
      <c r="I83" s="73">
        <f t="shared" si="7"/>
        <v>15</v>
      </c>
      <c r="J83" s="72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71">
        <v>8</v>
      </c>
      <c r="C84" s="71">
        <v>17</v>
      </c>
      <c r="D84" s="71">
        <v>0</v>
      </c>
      <c r="E84" s="71">
        <v>32</v>
      </c>
      <c r="F84" s="72">
        <f t="shared" si="4"/>
        <v>101700</v>
      </c>
      <c r="G84" s="73">
        <f ca="1">OFFSET(方块表!$K$2,MATCH(F84,方块表!B:B,0)-2,0,1,1)</f>
        <v>2</v>
      </c>
      <c r="H84" s="73">
        <f t="shared" ca="1" si="6"/>
        <v>64</v>
      </c>
      <c r="I84" s="73">
        <f t="shared" si="7"/>
        <v>32</v>
      </c>
      <c r="J84" s="72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71">
        <v>8</v>
      </c>
      <c r="C85" s="71">
        <v>30</v>
      </c>
      <c r="D85" s="71">
        <v>0</v>
      </c>
      <c r="E85" s="71">
        <v>3</v>
      </c>
      <c r="F85" s="72">
        <f t="shared" si="4"/>
        <v>103000</v>
      </c>
      <c r="G85" s="73">
        <f ca="1">OFFSET(方块表!$K$2,MATCH(F85,方块表!B:B,0)-2,0,1,1)</f>
        <v>6</v>
      </c>
      <c r="H85" s="73">
        <f t="shared" ca="1" si="6"/>
        <v>18</v>
      </c>
      <c r="I85" s="73">
        <f t="shared" si="7"/>
        <v>3</v>
      </c>
      <c r="J85" s="72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71">
        <v>8</v>
      </c>
      <c r="C86" s="71">
        <v>38</v>
      </c>
      <c r="D86" s="71">
        <v>0</v>
      </c>
      <c r="E86" s="71">
        <v>6</v>
      </c>
      <c r="F86" s="72">
        <f t="shared" si="4"/>
        <v>103800</v>
      </c>
      <c r="G86" s="73">
        <f ca="1">OFFSET(方块表!$K$2,MATCH(F86,方块表!B:B,0)-2,0,1,1)</f>
        <v>8</v>
      </c>
      <c r="H86" s="73">
        <f t="shared" ca="1" si="6"/>
        <v>48</v>
      </c>
      <c r="I86" s="73">
        <f t="shared" si="7"/>
        <v>6</v>
      </c>
      <c r="J86" s="72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71">
        <v>8</v>
      </c>
      <c r="C87" s="71">
        <v>50</v>
      </c>
      <c r="D87" s="71">
        <v>5</v>
      </c>
      <c r="E87" s="71">
        <v>2</v>
      </c>
      <c r="F87" s="72">
        <f t="shared" si="4"/>
        <v>105005</v>
      </c>
      <c r="G87" s="73">
        <f ca="1">OFFSET(方块表!$K$2,MATCH(F87,方块表!B:B,0)-2,0,1,1)</f>
        <v>8</v>
      </c>
      <c r="H87" s="73">
        <f t="shared" ca="1" si="6"/>
        <v>16</v>
      </c>
      <c r="I87" s="73">
        <f t="shared" si="7"/>
        <v>2</v>
      </c>
      <c r="J87" s="72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71">
        <v>8</v>
      </c>
      <c r="C88" s="71">
        <v>53</v>
      </c>
      <c r="D88" s="71">
        <v>0</v>
      </c>
      <c r="E88" s="71">
        <v>53</v>
      </c>
      <c r="F88" s="72">
        <f t="shared" si="4"/>
        <v>105300</v>
      </c>
      <c r="G88" s="73">
        <f ca="1">OFFSET(方块表!$K$2,MATCH(F88,方块表!B:B,0)-2,0,1,1)</f>
        <v>6</v>
      </c>
      <c r="H88" s="73">
        <f t="shared" ca="1" si="6"/>
        <v>318</v>
      </c>
      <c r="I88" s="73">
        <f t="shared" si="7"/>
        <v>53</v>
      </c>
      <c r="J88" s="72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71">
        <v>8</v>
      </c>
      <c r="C89" s="71">
        <v>65</v>
      </c>
      <c r="D89" s="71">
        <v>0</v>
      </c>
      <c r="E89" s="71">
        <v>4</v>
      </c>
      <c r="F89" s="72">
        <f t="shared" si="4"/>
        <v>106500</v>
      </c>
      <c r="G89" s="73">
        <f ca="1">OFFSET(方块表!$K$2,MATCH(F89,方块表!B:B,0)-2,0,1,1)</f>
        <v>8</v>
      </c>
      <c r="H89" s="73">
        <f t="shared" ca="1" si="6"/>
        <v>32</v>
      </c>
      <c r="I89" s="73">
        <f t="shared" si="7"/>
        <v>4</v>
      </c>
      <c r="J89" s="72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71">
        <v>8</v>
      </c>
      <c r="C90" s="71">
        <v>85</v>
      </c>
      <c r="D90" s="71">
        <v>0</v>
      </c>
      <c r="E90" s="71">
        <v>14</v>
      </c>
      <c r="F90" s="72">
        <f t="shared" si="4"/>
        <v>108500</v>
      </c>
      <c r="G90" s="73">
        <f ca="1">OFFSET(方块表!$K$2,MATCH(F90,方块表!B:B,0)-2,0,1,1)</f>
        <v>6</v>
      </c>
      <c r="H90" s="73">
        <f t="shared" ca="1" si="6"/>
        <v>84</v>
      </c>
      <c r="I90" s="73">
        <f t="shared" si="7"/>
        <v>14</v>
      </c>
      <c r="J90" s="72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71">
        <v>8</v>
      </c>
      <c r="C91" s="71">
        <v>98</v>
      </c>
      <c r="D91" s="71">
        <v>0</v>
      </c>
      <c r="E91" s="71">
        <v>19</v>
      </c>
      <c r="F91" s="72">
        <f t="shared" si="4"/>
        <v>109800</v>
      </c>
      <c r="G91" s="73">
        <f ca="1">OFFSET(方块表!$K$2,MATCH(F91,方块表!B:B,0)-2,0,1,1)</f>
        <v>4</v>
      </c>
      <c r="H91" s="73">
        <f t="shared" ca="1" si="6"/>
        <v>76</v>
      </c>
      <c r="I91" s="73">
        <f t="shared" si="7"/>
        <v>19</v>
      </c>
      <c r="J91" s="72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71">
        <v>8</v>
      </c>
      <c r="C92" s="71">
        <v>102</v>
      </c>
      <c r="D92" s="71">
        <v>0</v>
      </c>
      <c r="E92" s="71">
        <v>18</v>
      </c>
      <c r="F92" s="72">
        <f t="shared" si="4"/>
        <v>110200</v>
      </c>
      <c r="G92" s="73">
        <f ca="1">OFFSET(方块表!$K$2,MATCH(F92,方块表!B:B,0)-2,0,1,1)</f>
        <v>6</v>
      </c>
      <c r="H92" s="73">
        <f t="shared" ca="1" si="6"/>
        <v>108</v>
      </c>
      <c r="I92" s="73">
        <f t="shared" si="7"/>
        <v>18</v>
      </c>
      <c r="J92" s="72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71">
        <v>8</v>
      </c>
      <c r="C93" s="71">
        <v>126</v>
      </c>
      <c r="D93" s="71">
        <v>0</v>
      </c>
      <c r="E93" s="71">
        <v>22</v>
      </c>
      <c r="F93" s="72">
        <f t="shared" si="4"/>
        <v>112600</v>
      </c>
      <c r="G93" s="73">
        <f ca="1">OFFSET(方块表!$K$2,MATCH(F93,方块表!B:B,0)-2,0,1,1)</f>
        <v>6</v>
      </c>
      <c r="H93" s="73">
        <f t="shared" ca="1" si="6"/>
        <v>132</v>
      </c>
      <c r="I93" s="73">
        <f t="shared" si="7"/>
        <v>22</v>
      </c>
      <c r="J93" s="72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>
      <c r="A94" s="54">
        <f t="shared" si="5"/>
        <v>93</v>
      </c>
      <c r="B94" s="71">
        <v>8</v>
      </c>
      <c r="C94" s="71">
        <v>126</v>
      </c>
      <c r="D94" s="71">
        <v>2</v>
      </c>
      <c r="E94" s="71">
        <v>18</v>
      </c>
      <c r="F94" s="72">
        <f t="shared" si="4"/>
        <v>112602</v>
      </c>
      <c r="G94" s="73">
        <f ca="1">OFFSET(方块表!$K$2,MATCH(F94,方块表!B:B,0)-2,0,1,1)</f>
        <v>6</v>
      </c>
      <c r="H94" s="73">
        <f t="shared" ca="1" si="6"/>
        <v>108</v>
      </c>
      <c r="I94" s="73">
        <f t="shared" si="7"/>
        <v>18</v>
      </c>
      <c r="J94" s="72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71">
        <v>8</v>
      </c>
      <c r="C95" s="71">
        <v>135</v>
      </c>
      <c r="D95" s="71">
        <v>0</v>
      </c>
      <c r="E95" s="71">
        <v>2</v>
      </c>
      <c r="F95" s="72">
        <f t="shared" si="4"/>
        <v>113500</v>
      </c>
      <c r="G95" s="73">
        <f ca="1">OFFSET(方块表!$K$2,MATCH(F95,方块表!B:B,0)-2,0,1,1)</f>
        <v>6</v>
      </c>
      <c r="H95" s="73">
        <f t="shared" ca="1" si="6"/>
        <v>12</v>
      </c>
      <c r="I95" s="73">
        <f t="shared" si="7"/>
        <v>2</v>
      </c>
      <c r="J95" s="72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71">
        <v>9</v>
      </c>
      <c r="C96" s="71">
        <v>2</v>
      </c>
      <c r="D96" s="71">
        <v>0</v>
      </c>
      <c r="E96" s="71">
        <v>2</v>
      </c>
      <c r="F96" s="72">
        <f t="shared" si="4"/>
        <v>100200</v>
      </c>
      <c r="G96" s="73">
        <f ca="1">OFFSET(方块表!$K$2,MATCH(F96,方块表!B:B,0)-2,0,1,1)</f>
        <v>2</v>
      </c>
      <c r="H96" s="73">
        <f t="shared" ca="1" si="6"/>
        <v>4</v>
      </c>
      <c r="I96" s="73">
        <f t="shared" si="7"/>
        <v>2</v>
      </c>
      <c r="J96" s="72" t="str">
        <f ca="1">OFFSET(方块表!$I$2,MATCH(F96,方块表!B:B,0)-2,0,1,1)</f>
        <v>草方块</v>
      </c>
      <c r="K96" s="54" t="str">
        <f>IF(COUNTIF(B$1:$B96,B96)=1,VLOOKUP(B96,图纸表!$A:$D,4,1),"")</f>
        <v>build_04_11x11x12-1.schematic</v>
      </c>
    </row>
    <row r="97" spans="1:11">
      <c r="A97" s="54">
        <f t="shared" si="5"/>
        <v>96</v>
      </c>
      <c r="B97" s="71">
        <v>9</v>
      </c>
      <c r="C97" s="71">
        <v>5</v>
      </c>
      <c r="D97" s="71">
        <v>0</v>
      </c>
      <c r="E97" s="71">
        <v>46</v>
      </c>
      <c r="F97" s="72">
        <f t="shared" si="4"/>
        <v>100500</v>
      </c>
      <c r="G97" s="73">
        <f ca="1">OFFSET(方块表!$K$2,MATCH(F97,方块表!B:B,0)-2,0,1,1)</f>
        <v>4</v>
      </c>
      <c r="H97" s="73">
        <f t="shared" ca="1" si="6"/>
        <v>184</v>
      </c>
      <c r="I97" s="73">
        <f t="shared" si="7"/>
        <v>46</v>
      </c>
      <c r="J97" s="72" t="str">
        <f ca="1">OFFSET(方块表!$I$2,MATCH(F97,方块表!B:B,0)-2,0,1,1)</f>
        <v>橡木板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71">
        <v>9</v>
      </c>
      <c r="C98" s="71">
        <v>5</v>
      </c>
      <c r="D98" s="71">
        <v>2</v>
      </c>
      <c r="E98" s="71">
        <v>34</v>
      </c>
      <c r="F98" s="72">
        <f t="shared" si="4"/>
        <v>100502</v>
      </c>
      <c r="G98" s="73">
        <f ca="1">OFFSET(方块表!$K$2,MATCH(F98,方块表!B:B,0)-2,0,1,1)</f>
        <v>4</v>
      </c>
      <c r="H98" s="73">
        <f t="shared" ca="1" si="6"/>
        <v>136</v>
      </c>
      <c r="I98" s="73">
        <f t="shared" si="7"/>
        <v>34</v>
      </c>
      <c r="J98" s="72" t="str">
        <f ca="1">OFFSET(方块表!$I$2,MATCH(F98,方块表!B:B,0)-2,0,1,1)</f>
        <v>桦树木板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71">
        <v>9</v>
      </c>
      <c r="C99" s="71">
        <v>17</v>
      </c>
      <c r="D99" s="71">
        <v>0</v>
      </c>
      <c r="E99" s="71">
        <v>46</v>
      </c>
      <c r="F99" s="72">
        <f t="shared" si="4"/>
        <v>101700</v>
      </c>
      <c r="G99" s="73">
        <f ca="1">OFFSET(方块表!$K$2,MATCH(F99,方块表!B:B,0)-2,0,1,1)</f>
        <v>2</v>
      </c>
      <c r="H99" s="73">
        <f t="shared" ca="1" si="6"/>
        <v>92</v>
      </c>
      <c r="I99" s="73">
        <f t="shared" si="7"/>
        <v>46</v>
      </c>
      <c r="J99" s="72" t="str">
        <f ca="1">OFFSET(方块表!$I$2,MATCH(F99,方块表!B:B,0)-2,0,1,1)</f>
        <v>橡树木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71">
        <v>9</v>
      </c>
      <c r="C100" s="71">
        <v>38</v>
      </c>
      <c r="D100" s="71">
        <v>0</v>
      </c>
      <c r="E100" s="71">
        <v>2</v>
      </c>
      <c r="F100" s="72">
        <f t="shared" si="4"/>
        <v>103800</v>
      </c>
      <c r="G100" s="73">
        <f ca="1">OFFSET(方块表!$K$2,MATCH(F100,方块表!B:B,0)-2,0,1,1)</f>
        <v>8</v>
      </c>
      <c r="H100" s="73">
        <f t="shared" ca="1" si="6"/>
        <v>16</v>
      </c>
      <c r="I100" s="73">
        <f t="shared" si="7"/>
        <v>2</v>
      </c>
      <c r="J100" s="72" t="str">
        <f ca="1">OFFSET(方块表!$I$2,MATCH(F100,方块表!B:B,0)-2,0,1,1)</f>
        <v>红花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71">
        <v>9</v>
      </c>
      <c r="C101" s="71">
        <v>45</v>
      </c>
      <c r="D101" s="71">
        <v>0</v>
      </c>
      <c r="E101" s="71">
        <v>93</v>
      </c>
      <c r="F101" s="72">
        <f t="shared" si="4"/>
        <v>104500</v>
      </c>
      <c r="G101" s="73">
        <f ca="1">OFFSET(方块表!$K$2,MATCH(F101,方块表!B:B,0)-2,0,1,1)</f>
        <v>4</v>
      </c>
      <c r="H101" s="73">
        <f t="shared" ca="1" si="6"/>
        <v>372</v>
      </c>
      <c r="I101" s="73">
        <f t="shared" si="7"/>
        <v>93</v>
      </c>
      <c r="J101" s="72" t="str">
        <f ca="1">OFFSET(方块表!$I$2,MATCH(F101,方块表!B:B,0)-2,0,1,1)</f>
        <v>砖头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71">
        <v>9</v>
      </c>
      <c r="C102" s="71">
        <v>85</v>
      </c>
      <c r="D102" s="71">
        <v>0</v>
      </c>
      <c r="E102" s="71">
        <v>44</v>
      </c>
      <c r="F102" s="72">
        <f t="shared" si="4"/>
        <v>108500</v>
      </c>
      <c r="G102" s="73">
        <f ca="1">OFFSET(方块表!$K$2,MATCH(F102,方块表!B:B,0)-2,0,1,1)</f>
        <v>6</v>
      </c>
      <c r="H102" s="73">
        <f t="shared" ca="1" si="6"/>
        <v>264</v>
      </c>
      <c r="I102" s="73">
        <f t="shared" si="7"/>
        <v>44</v>
      </c>
      <c r="J102" s="72" t="str">
        <f ca="1">OFFSET(方块表!$I$2,MATCH(F102,方块表!B:B,0)-2,0,1,1)</f>
        <v>橡木栅栏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71">
        <v>9</v>
      </c>
      <c r="C103" s="71">
        <v>102</v>
      </c>
      <c r="D103" s="71">
        <v>0</v>
      </c>
      <c r="E103" s="71">
        <v>89</v>
      </c>
      <c r="F103" s="72">
        <f t="shared" si="4"/>
        <v>110200</v>
      </c>
      <c r="G103" s="73">
        <f ca="1">OFFSET(方块表!$K$2,MATCH(F103,方块表!B:B,0)-2,0,1,1)</f>
        <v>6</v>
      </c>
      <c r="H103" s="73">
        <f t="shared" ca="1" si="6"/>
        <v>534</v>
      </c>
      <c r="I103" s="73">
        <f t="shared" si="7"/>
        <v>89</v>
      </c>
      <c r="J103" s="72" t="str">
        <f ca="1">OFFSET(方块表!$I$2,MATCH(F103,方块表!B:B,0)-2,0,1,1)</f>
        <v>玻璃窗格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71">
        <v>9</v>
      </c>
      <c r="C104" s="71">
        <v>108</v>
      </c>
      <c r="D104" s="71">
        <v>0</v>
      </c>
      <c r="E104" s="71">
        <v>11</v>
      </c>
      <c r="F104" s="72">
        <f t="shared" si="4"/>
        <v>110800</v>
      </c>
      <c r="G104" s="73">
        <f ca="1">OFFSET(方块表!$K$2,MATCH(F104,方块表!B:B,0)-2,0,1,1)</f>
        <v>6</v>
      </c>
      <c r="H104" s="73">
        <f t="shared" ca="1" si="6"/>
        <v>66</v>
      </c>
      <c r="I104" s="73">
        <f t="shared" si="7"/>
        <v>11</v>
      </c>
      <c r="J104" s="72" t="str">
        <f ca="1">OFFSET(方块表!$I$2,MATCH(F104,方块表!B:B,0)-2,0,1,1)</f>
        <v>砖块楼梯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71">
        <v>9</v>
      </c>
      <c r="C105" s="71">
        <v>126</v>
      </c>
      <c r="D105" s="71">
        <v>0</v>
      </c>
      <c r="E105" s="71">
        <v>70</v>
      </c>
      <c r="F105" s="72">
        <f t="shared" si="4"/>
        <v>112600</v>
      </c>
      <c r="G105" s="73">
        <f ca="1">OFFSET(方块表!$K$2,MATCH(F105,方块表!B:B,0)-2,0,1,1)</f>
        <v>6</v>
      </c>
      <c r="H105" s="73">
        <f t="shared" ca="1" si="6"/>
        <v>420</v>
      </c>
      <c r="I105" s="73">
        <f t="shared" si="7"/>
        <v>70</v>
      </c>
      <c r="J105" s="72" t="str">
        <f ca="1">OFFSET(方块表!$I$2,MATCH(F105,方块表!B:B,0)-2,0,1,1)</f>
        <v>单层橡木板</v>
      </c>
      <c r="K105" s="54" t="str">
        <f>IF(COUNTIF(B$1:$B105,B105)=1,VLOOKUP(B105,图纸表!$A:$D,4,1),"")</f>
        <v/>
      </c>
    </row>
    <row r="106" spans="1:11">
      <c r="A106" s="54">
        <f t="shared" si="5"/>
        <v>105</v>
      </c>
      <c r="B106" s="71">
        <v>9</v>
      </c>
      <c r="C106" s="71">
        <v>126</v>
      </c>
      <c r="D106" s="71">
        <v>2</v>
      </c>
      <c r="E106" s="71">
        <v>30</v>
      </c>
      <c r="F106" s="72">
        <f t="shared" si="4"/>
        <v>112602</v>
      </c>
      <c r="G106" s="73">
        <f ca="1">OFFSET(方块表!$K$2,MATCH(F106,方块表!B:B,0)-2,0,1,1)</f>
        <v>6</v>
      </c>
      <c r="H106" s="73">
        <f t="shared" ca="1" si="6"/>
        <v>180</v>
      </c>
      <c r="I106" s="73">
        <f t="shared" si="7"/>
        <v>30</v>
      </c>
      <c r="J106" s="72" t="str">
        <f ca="1">OFFSET(方块表!$I$2,MATCH(F106,方块表!B:B,0)-2,0,1,1)</f>
        <v>单层桦树木板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71">
        <v>9</v>
      </c>
      <c r="C107" s="71">
        <v>135</v>
      </c>
      <c r="D107" s="71">
        <v>0</v>
      </c>
      <c r="E107" s="71">
        <v>5</v>
      </c>
      <c r="F107" s="72">
        <f t="shared" si="4"/>
        <v>113500</v>
      </c>
      <c r="G107" s="73">
        <f ca="1">OFFSET(方块表!$K$2,MATCH(F107,方块表!B:B,0)-2,0,1,1)</f>
        <v>6</v>
      </c>
      <c r="H107" s="73">
        <f t="shared" ca="1" si="6"/>
        <v>30</v>
      </c>
      <c r="I107" s="73">
        <f t="shared" si="7"/>
        <v>5</v>
      </c>
      <c r="J107" s="72" t="str">
        <f ca="1">OFFSET(方块表!$I$2,MATCH(F107,方块表!B:B,0)-2,0,1,1)</f>
        <v>桦树木楼梯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71">
        <v>10</v>
      </c>
      <c r="C108" s="71">
        <v>5</v>
      </c>
      <c r="D108" s="71">
        <v>2</v>
      </c>
      <c r="E108" s="71">
        <v>25</v>
      </c>
      <c r="F108" s="72">
        <f t="shared" si="4"/>
        <v>100502</v>
      </c>
      <c r="G108" s="73">
        <f ca="1">OFFSET(方块表!$K$2,MATCH(F108,方块表!B:B,0)-2,0,1,1)</f>
        <v>4</v>
      </c>
      <c r="H108" s="73">
        <f t="shared" ca="1" si="6"/>
        <v>100</v>
      </c>
      <c r="I108" s="73">
        <f t="shared" si="7"/>
        <v>25</v>
      </c>
      <c r="J108" s="72" t="str">
        <f ca="1">OFFSET(方块表!$I$2,MATCH(F108,方块表!B:B,0)-2,0,1,1)</f>
        <v>桦树木板</v>
      </c>
      <c r="K108" s="54" t="str">
        <f>IF(COUNTIF(B$1:$B108,B108)=1,VLOOKUP(B108,图纸表!$A:$D,4,1),"")</f>
        <v>build_05_11x11x20-1.schematic</v>
      </c>
    </row>
    <row r="109" spans="1:11">
      <c r="A109" s="54">
        <f t="shared" si="5"/>
        <v>108</v>
      </c>
      <c r="B109" s="71">
        <v>10</v>
      </c>
      <c r="C109" s="71">
        <v>5</v>
      </c>
      <c r="D109" s="71">
        <v>5</v>
      </c>
      <c r="E109" s="71">
        <v>16</v>
      </c>
      <c r="F109" s="72">
        <f t="shared" si="4"/>
        <v>100505</v>
      </c>
      <c r="G109" s="73">
        <f ca="1">OFFSET(方块表!$K$2,MATCH(F109,方块表!B:B,0)-2,0,1,1)</f>
        <v>4</v>
      </c>
      <c r="H109" s="73">
        <f t="shared" ca="1" si="6"/>
        <v>64</v>
      </c>
      <c r="I109" s="73">
        <f t="shared" si="7"/>
        <v>16</v>
      </c>
      <c r="J109" s="72" t="str">
        <f ca="1">OFFSET(方块表!$I$2,MATCH(F109,方块表!B:B,0)-2,0,1,1)</f>
        <v>暗橡木板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71">
        <v>10</v>
      </c>
      <c r="C110" s="71">
        <v>44</v>
      </c>
      <c r="D110" s="71">
        <v>5</v>
      </c>
      <c r="E110" s="71">
        <v>22</v>
      </c>
      <c r="F110" s="72">
        <f t="shared" si="4"/>
        <v>104405</v>
      </c>
      <c r="G110" s="73">
        <f ca="1">OFFSET(方块表!$K$2,MATCH(F110,方块表!B:B,0)-2,0,1,1)</f>
        <v>6</v>
      </c>
      <c r="H110" s="73">
        <f t="shared" ca="1" si="6"/>
        <v>132</v>
      </c>
      <c r="I110" s="73">
        <f t="shared" si="7"/>
        <v>22</v>
      </c>
      <c r="J110" s="72" t="str">
        <f ca="1">OFFSET(方块表!$I$2,MATCH(F110,方块表!B:B,0)-2,0,1,1)</f>
        <v>石砖板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71">
        <v>10</v>
      </c>
      <c r="C111" s="71">
        <v>85</v>
      </c>
      <c r="D111" s="71">
        <v>0</v>
      </c>
      <c r="E111" s="71">
        <v>12</v>
      </c>
      <c r="F111" s="72">
        <f t="shared" si="4"/>
        <v>108500</v>
      </c>
      <c r="G111" s="73">
        <f ca="1">OFFSET(方块表!$K$2,MATCH(F111,方块表!B:B,0)-2,0,1,1)</f>
        <v>6</v>
      </c>
      <c r="H111" s="73">
        <f t="shared" ca="1" si="6"/>
        <v>72</v>
      </c>
      <c r="I111" s="73">
        <f t="shared" si="7"/>
        <v>12</v>
      </c>
      <c r="J111" s="72" t="str">
        <f ca="1">OFFSET(方块表!$I$2,MATCH(F111,方块表!B:B,0)-2,0,1,1)</f>
        <v>橡木栅栏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71">
        <v>10</v>
      </c>
      <c r="C112" s="71">
        <v>89</v>
      </c>
      <c r="D112" s="71">
        <v>0</v>
      </c>
      <c r="E112" s="71">
        <v>4</v>
      </c>
      <c r="F112" s="72">
        <f t="shared" si="4"/>
        <v>108900</v>
      </c>
      <c r="G112" s="73">
        <f ca="1">OFFSET(方块表!$K$2,MATCH(F112,方块表!B:B,0)-2,0,1,1)</f>
        <v>10</v>
      </c>
      <c r="H112" s="73">
        <f t="shared" ca="1" si="6"/>
        <v>40</v>
      </c>
      <c r="I112" s="73">
        <f t="shared" si="7"/>
        <v>4</v>
      </c>
      <c r="J112" s="72" t="str">
        <f ca="1">OFFSET(方块表!$I$2,MATCH(F112,方块表!B:B,0)-2,0,1,1)</f>
        <v>萤石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71">
        <v>10</v>
      </c>
      <c r="C113" s="71">
        <v>98</v>
      </c>
      <c r="D113" s="71">
        <v>0</v>
      </c>
      <c r="E113" s="71">
        <v>193</v>
      </c>
      <c r="F113" s="72">
        <f t="shared" si="4"/>
        <v>109800</v>
      </c>
      <c r="G113" s="73">
        <f ca="1">OFFSET(方块表!$K$2,MATCH(F113,方块表!B:B,0)-2,0,1,1)</f>
        <v>4</v>
      </c>
      <c r="H113" s="73">
        <f t="shared" ca="1" si="6"/>
        <v>772</v>
      </c>
      <c r="I113" s="73">
        <f t="shared" si="7"/>
        <v>193</v>
      </c>
      <c r="J113" s="72" t="str">
        <f ca="1">OFFSET(方块表!$I$2,MATCH(F113,方块表!B:B,0)-2,0,1,1)</f>
        <v>石砖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71">
        <v>10</v>
      </c>
      <c r="C114" s="71">
        <v>109</v>
      </c>
      <c r="D114" s="71">
        <v>0</v>
      </c>
      <c r="E114" s="71">
        <v>60</v>
      </c>
      <c r="F114" s="72">
        <f t="shared" si="4"/>
        <v>110900</v>
      </c>
      <c r="G114" s="73">
        <f ca="1">OFFSET(方块表!$K$2,MATCH(F114,方块表!B:B,0)-2,0,1,1)</f>
        <v>6</v>
      </c>
      <c r="H114" s="73">
        <f t="shared" ca="1" si="6"/>
        <v>360</v>
      </c>
      <c r="I114" s="73">
        <f t="shared" si="7"/>
        <v>60</v>
      </c>
      <c r="J114" s="72" t="str">
        <f ca="1">OFFSET(方块表!$I$2,MATCH(F114,方块表!B:B,0)-2,0,1,1)</f>
        <v>石砖楼梯</v>
      </c>
      <c r="K114" s="54" t="str">
        <f>IF(COUNTIF(B$1:$B114,B114)=1,VLOOKUP(B114,图纸表!$A:$D,4,1),"")</f>
        <v/>
      </c>
    </row>
    <row r="115" spans="1:11">
      <c r="A115" s="54">
        <f t="shared" si="5"/>
        <v>114</v>
      </c>
      <c r="B115" s="71">
        <v>10</v>
      </c>
      <c r="C115" s="71">
        <v>126</v>
      </c>
      <c r="D115" s="71">
        <v>2</v>
      </c>
      <c r="E115" s="71">
        <v>37</v>
      </c>
      <c r="F115" s="72">
        <f t="shared" si="4"/>
        <v>112602</v>
      </c>
      <c r="G115" s="73">
        <f ca="1">OFFSET(方块表!$K$2,MATCH(F115,方块表!B:B,0)-2,0,1,1)</f>
        <v>6</v>
      </c>
      <c r="H115" s="73">
        <f t="shared" ca="1" si="6"/>
        <v>222</v>
      </c>
      <c r="I115" s="73">
        <f t="shared" si="7"/>
        <v>37</v>
      </c>
      <c r="J115" s="72" t="str">
        <f ca="1">OFFSET(方块表!$I$2,MATCH(F115,方块表!B:B,0)-2,0,1,1)</f>
        <v>单层桦树木板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71">
        <v>10</v>
      </c>
      <c r="C116" s="71">
        <v>126</v>
      </c>
      <c r="D116" s="71">
        <v>5</v>
      </c>
      <c r="E116" s="71">
        <v>10</v>
      </c>
      <c r="F116" s="72">
        <f t="shared" si="4"/>
        <v>112605</v>
      </c>
      <c r="G116" s="73">
        <f ca="1">OFFSET(方块表!$K$2,MATCH(F116,方块表!B:B,0)-2,0,1,1)</f>
        <v>6</v>
      </c>
      <c r="H116" s="73">
        <f t="shared" ca="1" si="6"/>
        <v>60</v>
      </c>
      <c r="I116" s="73">
        <f t="shared" si="7"/>
        <v>10</v>
      </c>
      <c r="J116" s="72" t="str">
        <f ca="1">OFFSET(方块表!$I$2,MATCH(F116,方块表!B:B,0)-2,0,1,1)</f>
        <v>单层暗橡木板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71">
        <v>10</v>
      </c>
      <c r="C117" s="71">
        <v>135</v>
      </c>
      <c r="D117" s="71">
        <v>0</v>
      </c>
      <c r="E117" s="71">
        <v>1</v>
      </c>
      <c r="F117" s="72">
        <f t="shared" si="4"/>
        <v>113500</v>
      </c>
      <c r="G117" s="73">
        <f ca="1">OFFSET(方块表!$K$2,MATCH(F117,方块表!B:B,0)-2,0,1,1)</f>
        <v>6</v>
      </c>
      <c r="H117" s="73">
        <f t="shared" ca="1" si="6"/>
        <v>6</v>
      </c>
      <c r="I117" s="73">
        <f t="shared" si="7"/>
        <v>1</v>
      </c>
      <c r="J117" s="72" t="str">
        <f ca="1">OFFSET(方块表!$I$2,MATCH(F117,方块表!B:B,0)-2,0,1,1)</f>
        <v>桦树木楼梯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71">
        <v>10</v>
      </c>
      <c r="C118" s="71">
        <v>160</v>
      </c>
      <c r="D118" s="71">
        <v>4</v>
      </c>
      <c r="E118" s="71">
        <v>72</v>
      </c>
      <c r="F118" s="72">
        <f t="shared" si="4"/>
        <v>116004</v>
      </c>
      <c r="G118" s="73">
        <f ca="1">OFFSET(方块表!$K$2,MATCH(F118,方块表!B:B,0)-2,0,1,1)</f>
        <v>8</v>
      </c>
      <c r="H118" s="73">
        <f t="shared" ca="1" si="6"/>
        <v>576</v>
      </c>
      <c r="I118" s="73">
        <f t="shared" si="7"/>
        <v>72</v>
      </c>
      <c r="J118" s="72" t="str">
        <f ca="1">OFFSET(方块表!$I$2,MATCH(F118,方块表!B:B,0)-2,0,1,1)</f>
        <v>黄色钢化玻璃窗格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71">
        <v>10</v>
      </c>
      <c r="C119" s="71">
        <v>160</v>
      </c>
      <c r="D119" s="71">
        <v>5</v>
      </c>
      <c r="E119" s="71">
        <v>43</v>
      </c>
      <c r="F119" s="72">
        <f t="shared" si="4"/>
        <v>116005</v>
      </c>
      <c r="G119" s="73">
        <f ca="1">OFFSET(方块表!$K$2,MATCH(F119,方块表!B:B,0)-2,0,1,1)</f>
        <v>8</v>
      </c>
      <c r="H119" s="73">
        <f t="shared" ca="1" si="6"/>
        <v>344</v>
      </c>
      <c r="I119" s="73">
        <f t="shared" si="7"/>
        <v>43</v>
      </c>
      <c r="J119" s="72" t="str">
        <f ca="1">OFFSET(方块表!$I$2,MATCH(F119,方块表!B:B,0)-2,0,1,1)</f>
        <v>浅绿色钢化玻璃窗格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71">
        <v>10</v>
      </c>
      <c r="C120" s="71">
        <v>164</v>
      </c>
      <c r="D120" s="71">
        <v>0</v>
      </c>
      <c r="E120" s="71">
        <v>30</v>
      </c>
      <c r="F120" s="72">
        <f t="shared" si="4"/>
        <v>116400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暗橡木楼梯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71">
        <v>11</v>
      </c>
      <c r="C121" s="71">
        <v>2</v>
      </c>
      <c r="D121" s="71">
        <v>0</v>
      </c>
      <c r="E121" s="71">
        <v>6</v>
      </c>
      <c r="F121" s="72">
        <f t="shared" si="4"/>
        <v>100200</v>
      </c>
      <c r="G121" s="73">
        <f ca="1">OFFSET(方块表!$K$2,MATCH(F121,方块表!B:B,0)-2,0,1,1)</f>
        <v>2</v>
      </c>
      <c r="H121" s="73">
        <f t="shared" ca="1" si="6"/>
        <v>12</v>
      </c>
      <c r="I121" s="73">
        <f t="shared" si="7"/>
        <v>6</v>
      </c>
      <c r="J121" s="72" t="str">
        <f ca="1">OFFSET(方块表!$I$2,MATCH(F121,方块表!B:B,0)-2,0,1,1)</f>
        <v>草方块</v>
      </c>
      <c r="K121" s="54" t="str">
        <f>IF(COUNTIF(B$1:$B121,B121)=1,VLOOKUP(B121,图纸表!$A:$D,4,1),"")</f>
        <v>build_06_11x11x16-1.schematic</v>
      </c>
    </row>
    <row r="122" spans="1:11">
      <c r="A122" s="54">
        <f t="shared" si="5"/>
        <v>121</v>
      </c>
      <c r="B122" s="71">
        <v>11</v>
      </c>
      <c r="C122" s="71">
        <v>5</v>
      </c>
      <c r="D122" s="71">
        <v>2</v>
      </c>
      <c r="E122" s="71">
        <v>32</v>
      </c>
      <c r="F122" s="72">
        <f t="shared" si="4"/>
        <v>100502</v>
      </c>
      <c r="G122" s="73">
        <f ca="1">OFFSET(方块表!$K$2,MATCH(F122,方块表!B:B,0)-2,0,1,1)</f>
        <v>4</v>
      </c>
      <c r="H122" s="73">
        <f t="shared" ca="1" si="6"/>
        <v>128</v>
      </c>
      <c r="I122" s="73">
        <f t="shared" si="7"/>
        <v>32</v>
      </c>
      <c r="J122" s="72" t="str">
        <f ca="1">OFFSET(方块表!$I$2,MATCH(F122,方块表!B:B,0)-2,0,1,1)</f>
        <v>桦树木板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71">
        <v>11</v>
      </c>
      <c r="C123" s="71">
        <v>65</v>
      </c>
      <c r="D123" s="71">
        <v>0</v>
      </c>
      <c r="E123" s="71">
        <v>6</v>
      </c>
      <c r="F123" s="72">
        <f t="shared" si="4"/>
        <v>106500</v>
      </c>
      <c r="G123" s="73">
        <f ca="1">OFFSET(方块表!$K$2,MATCH(F123,方块表!B:B,0)-2,0,1,1)</f>
        <v>8</v>
      </c>
      <c r="H123" s="73">
        <f t="shared" ca="1" si="6"/>
        <v>48</v>
      </c>
      <c r="I123" s="73">
        <f t="shared" si="7"/>
        <v>6</v>
      </c>
      <c r="J123" s="72" t="str">
        <f ca="1">OFFSET(方块表!$I$2,MATCH(F123,方块表!B:B,0)-2,0,1,1)</f>
        <v>梯子</v>
      </c>
      <c r="K123" s="54" t="str">
        <f>IF(COUNTIF(B$1:$B123,B123)=1,VLOOKUP(B123,图纸表!$A:$D,4,1),"")</f>
        <v/>
      </c>
    </row>
    <row r="124" spans="1:11">
      <c r="A124" s="54">
        <f t="shared" si="5"/>
        <v>123</v>
      </c>
      <c r="B124" s="71">
        <v>11</v>
      </c>
      <c r="C124" s="71">
        <v>126</v>
      </c>
      <c r="D124" s="71">
        <v>2</v>
      </c>
      <c r="E124" s="71">
        <v>5</v>
      </c>
      <c r="F124" s="72">
        <f t="shared" si="4"/>
        <v>112602</v>
      </c>
      <c r="G124" s="73">
        <f ca="1">OFFSET(方块表!$K$2,MATCH(F124,方块表!B:B,0)-2,0,1,1)</f>
        <v>6</v>
      </c>
      <c r="H124" s="73">
        <f t="shared" ca="1" si="6"/>
        <v>30</v>
      </c>
      <c r="I124" s="73">
        <f t="shared" si="7"/>
        <v>5</v>
      </c>
      <c r="J124" s="72" t="str">
        <f ca="1">OFFSET(方块表!$I$2,MATCH(F124,方块表!B:B,0)-2,0,1,1)</f>
        <v>单层桦树木板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71">
        <v>11</v>
      </c>
      <c r="C125" s="71">
        <v>126</v>
      </c>
      <c r="D125" s="71">
        <v>5</v>
      </c>
      <c r="E125" s="71">
        <v>12</v>
      </c>
      <c r="F125" s="72">
        <f t="shared" si="4"/>
        <v>112605</v>
      </c>
      <c r="G125" s="73">
        <f ca="1">OFFSET(方块表!$K$2,MATCH(F125,方块表!B:B,0)-2,0,1,1)</f>
        <v>6</v>
      </c>
      <c r="H125" s="73">
        <f t="shared" ca="1" si="6"/>
        <v>72</v>
      </c>
      <c r="I125" s="73">
        <f t="shared" si="7"/>
        <v>12</v>
      </c>
      <c r="J125" s="72" t="str">
        <f ca="1">OFFSET(方块表!$I$2,MATCH(F125,方块表!B:B,0)-2,0,1,1)</f>
        <v>单层暗橡木板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71">
        <v>11</v>
      </c>
      <c r="C126" s="71">
        <v>155</v>
      </c>
      <c r="D126" s="71">
        <v>0</v>
      </c>
      <c r="E126" s="71">
        <v>279</v>
      </c>
      <c r="F126" s="72">
        <f t="shared" si="4"/>
        <v>115500</v>
      </c>
      <c r="G126" s="73">
        <f ca="1">OFFSET(方块表!$K$2,MATCH(F126,方块表!B:B,0)-2,0,1,1)</f>
        <v>6</v>
      </c>
      <c r="H126" s="73">
        <f t="shared" ca="1" si="6"/>
        <v>1674</v>
      </c>
      <c r="I126" s="73">
        <f t="shared" si="7"/>
        <v>279</v>
      </c>
      <c r="J126" s="72" t="str">
        <f ca="1">OFFSET(方块表!$I$2,MATCH(F126,方块表!B:B,0)-2,0,1,1)</f>
        <v>石英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71">
        <v>11</v>
      </c>
      <c r="C127" s="71">
        <v>156</v>
      </c>
      <c r="D127" s="71">
        <v>0</v>
      </c>
      <c r="E127" s="71">
        <v>9</v>
      </c>
      <c r="F127" s="72">
        <f t="shared" si="4"/>
        <v>115600</v>
      </c>
      <c r="G127" s="73">
        <f ca="1">OFFSET(方块表!$K$2,MATCH(F127,方块表!B:B,0)-2,0,1,1)</f>
        <v>8</v>
      </c>
      <c r="H127" s="73">
        <f t="shared" ca="1" si="6"/>
        <v>72</v>
      </c>
      <c r="I127" s="73">
        <f t="shared" si="7"/>
        <v>9</v>
      </c>
      <c r="J127" s="72" t="str">
        <f ca="1">OFFSET(方块表!$I$2,MATCH(F127,方块表!B:B,0)-2,0,1,1)</f>
        <v>石英楼梯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71">
        <v>11</v>
      </c>
      <c r="C128" s="71">
        <v>159</v>
      </c>
      <c r="D128" s="71">
        <v>7</v>
      </c>
      <c r="E128" s="71">
        <v>30</v>
      </c>
      <c r="F128" s="72">
        <f t="shared" si="4"/>
        <v>115907</v>
      </c>
      <c r="G128" s="73">
        <f ca="1">OFFSET(方块表!$K$2,MATCH(F128,方块表!B:B,0)-2,0,1,1)</f>
        <v>6</v>
      </c>
      <c r="H128" s="73">
        <f t="shared" ca="1" si="6"/>
        <v>180</v>
      </c>
      <c r="I128" s="73">
        <f t="shared" si="7"/>
        <v>30</v>
      </c>
      <c r="J128" s="72" t="str">
        <f ca="1">OFFSET(方块表!$I$2,MATCH(F128,方块表!B:B,0)-2,0,1,1)</f>
        <v>灰色陶瓦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71">
        <v>11</v>
      </c>
      <c r="C129" s="71">
        <v>159</v>
      </c>
      <c r="D129" s="71">
        <v>9</v>
      </c>
      <c r="E129" s="71">
        <v>37</v>
      </c>
      <c r="F129" s="72">
        <f t="shared" si="4"/>
        <v>115909</v>
      </c>
      <c r="G129" s="73">
        <f ca="1">OFFSET(方块表!$K$2,MATCH(F129,方块表!B:B,0)-2,0,1,1)</f>
        <v>6</v>
      </c>
      <c r="H129" s="73">
        <f t="shared" ca="1" si="6"/>
        <v>222</v>
      </c>
      <c r="I129" s="73">
        <f t="shared" si="7"/>
        <v>37</v>
      </c>
      <c r="J129" s="72" t="str">
        <f ca="1">OFFSET(方块表!$I$2,MATCH(F129,方块表!B:B,0)-2,0,1,1)</f>
        <v>青色陶瓦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71">
        <v>11</v>
      </c>
      <c r="C130" s="71">
        <v>160</v>
      </c>
      <c r="D130" s="71">
        <v>7</v>
      </c>
      <c r="E130" s="71">
        <v>128</v>
      </c>
      <c r="F130" s="72">
        <f t="shared" ref="F130:F193" si="8">_xlfn.NUMBERVALUE(CONCATENATE(1,IF(LEN(C130)=1,"00"&amp;C130,IF(LEN(C130)=2,"0"&amp;C130,C130)),IF(LEN(D130)=1,"0"&amp;D130,D130)))</f>
        <v>116007</v>
      </c>
      <c r="G130" s="73">
        <f ca="1">OFFSET(方块表!$K$2,MATCH(F130,方块表!B:B,0)-2,0,1,1)</f>
        <v>8</v>
      </c>
      <c r="H130" s="73">
        <f t="shared" ca="1" si="6"/>
        <v>1024</v>
      </c>
      <c r="I130" s="73">
        <f t="shared" si="7"/>
        <v>128</v>
      </c>
      <c r="J130" s="72" t="str">
        <f ca="1">OFFSET(方块表!$I$2,MATCH(F130,方块表!B:B,0)-2,0,1,1)</f>
        <v>灰色钢化玻璃窗格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71">
        <v>12</v>
      </c>
      <c r="C131" s="71">
        <v>35</v>
      </c>
      <c r="D131" s="71">
        <v>0</v>
      </c>
      <c r="E131" s="71">
        <v>8</v>
      </c>
      <c r="F131" s="72">
        <f t="shared" si="8"/>
        <v>103500</v>
      </c>
      <c r="G131" s="73">
        <f ca="1">OFFSET(方块表!$K$2,MATCH(F131,方块表!B:B,0)-2,0,1,1)</f>
        <v>4</v>
      </c>
      <c r="H131" s="73">
        <f t="shared" ref="H131:H194" ca="1" si="10">G131*E131</f>
        <v>32</v>
      </c>
      <c r="I131" s="73">
        <f t="shared" ref="I131:I194" si="11">E131</f>
        <v>8</v>
      </c>
      <c r="J131" s="72" t="str">
        <f ca="1">OFFSET(方块表!$I$2,MATCH(F131,方块表!B:B,0)-2,0,1,1)</f>
        <v>白色羊毛</v>
      </c>
      <c r="K131" s="54" t="str">
        <f>IF(COUNTIF(B$1:$B131,B131)=1,VLOOKUP(B131,图纸表!$A:$D,4,1),"")</f>
        <v>build_07_11x11x8-1.schematic</v>
      </c>
    </row>
    <row r="132" spans="1:11">
      <c r="A132" s="54">
        <f t="shared" si="9"/>
        <v>131</v>
      </c>
      <c r="B132" s="71">
        <v>12</v>
      </c>
      <c r="C132" s="71">
        <v>35</v>
      </c>
      <c r="D132" s="71">
        <v>1</v>
      </c>
      <c r="E132" s="71">
        <v>11</v>
      </c>
      <c r="F132" s="72">
        <f t="shared" si="8"/>
        <v>103501</v>
      </c>
      <c r="G132" s="73">
        <f ca="1">OFFSET(方块表!$K$2,MATCH(F132,方块表!B:B,0)-2,0,1,1)</f>
        <v>4</v>
      </c>
      <c r="H132" s="73">
        <f t="shared" ca="1" si="10"/>
        <v>44</v>
      </c>
      <c r="I132" s="73">
        <f t="shared" si="11"/>
        <v>11</v>
      </c>
      <c r="J132" s="72" t="str">
        <f ca="1">OFFSET(方块表!$I$2,MATCH(F132,方块表!B:B,0)-2,0,1,1)</f>
        <v>橙色羊毛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71">
        <v>12</v>
      </c>
      <c r="C133" s="71">
        <v>35</v>
      </c>
      <c r="D133" s="71">
        <v>2</v>
      </c>
      <c r="E133" s="71">
        <v>22</v>
      </c>
      <c r="F133" s="72">
        <f t="shared" si="8"/>
        <v>103502</v>
      </c>
      <c r="G133" s="73">
        <f ca="1">OFFSET(方块表!$K$2,MATCH(F133,方块表!B:B,0)-2,0,1,1)</f>
        <v>4</v>
      </c>
      <c r="H133" s="73">
        <f t="shared" ca="1" si="10"/>
        <v>88</v>
      </c>
      <c r="I133" s="73">
        <f t="shared" si="11"/>
        <v>22</v>
      </c>
      <c r="J133" s="72" t="str">
        <f ca="1">OFFSET(方块表!$I$2,MATCH(F133,方块表!B:B,0)-2,0,1,1)</f>
        <v>品红色羊毛</v>
      </c>
      <c r="K133" s="54" t="str">
        <f>IF(COUNTIF(B$1:$B133,B133)=1,VLOOKUP(B133,图纸表!$A:$D,4,1),"")</f>
        <v/>
      </c>
    </row>
    <row r="134" spans="1:11">
      <c r="A134" s="54">
        <f t="shared" si="9"/>
        <v>133</v>
      </c>
      <c r="B134" s="71">
        <v>12</v>
      </c>
      <c r="C134" s="71">
        <v>35</v>
      </c>
      <c r="D134" s="71">
        <v>3</v>
      </c>
      <c r="E134" s="71">
        <v>22</v>
      </c>
      <c r="F134" s="72">
        <f t="shared" si="8"/>
        <v>103503</v>
      </c>
      <c r="G134" s="73">
        <f ca="1">OFFSET(方块表!$K$2,MATCH(F134,方块表!B:B,0)-2,0,1,1)</f>
        <v>4</v>
      </c>
      <c r="H134" s="73">
        <f t="shared" ca="1" si="10"/>
        <v>88</v>
      </c>
      <c r="I134" s="73">
        <f t="shared" si="11"/>
        <v>22</v>
      </c>
      <c r="J134" s="72" t="str">
        <f ca="1">OFFSET(方块表!$I$2,MATCH(F134,方块表!B:B,0)-2,0,1,1)</f>
        <v>浅蓝色羊毛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71">
        <v>12</v>
      </c>
      <c r="C135" s="71">
        <v>35</v>
      </c>
      <c r="D135" s="71">
        <v>4</v>
      </c>
      <c r="E135" s="71">
        <v>22</v>
      </c>
      <c r="F135" s="72">
        <f t="shared" si="8"/>
        <v>103504</v>
      </c>
      <c r="G135" s="73">
        <f ca="1">OFFSET(方块表!$K$2,MATCH(F135,方块表!B:B,0)-2,0,1,1)</f>
        <v>4</v>
      </c>
      <c r="H135" s="73">
        <f t="shared" ca="1" si="10"/>
        <v>88</v>
      </c>
      <c r="I135" s="73">
        <f t="shared" si="11"/>
        <v>22</v>
      </c>
      <c r="J135" s="72" t="str">
        <f ca="1">OFFSET(方块表!$I$2,MATCH(F135,方块表!B:B,0)-2,0,1,1)</f>
        <v>黄色羊毛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71">
        <v>12</v>
      </c>
      <c r="C136" s="71">
        <v>35</v>
      </c>
      <c r="D136" s="71">
        <v>5</v>
      </c>
      <c r="E136" s="71">
        <v>75</v>
      </c>
      <c r="F136" s="72">
        <f t="shared" si="8"/>
        <v>103505</v>
      </c>
      <c r="G136" s="73">
        <f ca="1">OFFSET(方块表!$K$2,MATCH(F136,方块表!B:B,0)-2,0,1,1)</f>
        <v>4</v>
      </c>
      <c r="H136" s="73">
        <f t="shared" ca="1" si="10"/>
        <v>300</v>
      </c>
      <c r="I136" s="73">
        <f t="shared" si="11"/>
        <v>75</v>
      </c>
      <c r="J136" s="72" t="str">
        <f ca="1">OFFSET(方块表!$I$2,MATCH(F136,方块表!B:B,0)-2,0,1,1)</f>
        <v>浅绿色羊毛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71">
        <v>12</v>
      </c>
      <c r="C137" s="71">
        <v>35</v>
      </c>
      <c r="D137" s="71">
        <v>6</v>
      </c>
      <c r="E137" s="71">
        <v>22</v>
      </c>
      <c r="F137" s="72">
        <f t="shared" si="8"/>
        <v>103506</v>
      </c>
      <c r="G137" s="73">
        <f ca="1">OFFSET(方块表!$K$2,MATCH(F137,方块表!B:B,0)-2,0,1,1)</f>
        <v>4</v>
      </c>
      <c r="H137" s="73">
        <f t="shared" ca="1" si="10"/>
        <v>88</v>
      </c>
      <c r="I137" s="73">
        <f t="shared" si="11"/>
        <v>22</v>
      </c>
      <c r="J137" s="72" t="str">
        <f ca="1">OFFSET(方块表!$I$2,MATCH(F137,方块表!B:B,0)-2,0,1,1)</f>
        <v>粉色羊毛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71">
        <v>12</v>
      </c>
      <c r="C138" s="71">
        <v>35</v>
      </c>
      <c r="D138" s="71">
        <v>7</v>
      </c>
      <c r="E138" s="71">
        <v>17</v>
      </c>
      <c r="F138" s="72">
        <f t="shared" si="8"/>
        <v>103507</v>
      </c>
      <c r="G138" s="73">
        <f ca="1">OFFSET(方块表!$K$2,MATCH(F138,方块表!B:B,0)-2,0,1,1)</f>
        <v>4</v>
      </c>
      <c r="H138" s="73">
        <f t="shared" ca="1" si="10"/>
        <v>68</v>
      </c>
      <c r="I138" s="73">
        <f t="shared" si="11"/>
        <v>17</v>
      </c>
      <c r="J138" s="72" t="str">
        <f ca="1">OFFSET(方块表!$I$2,MATCH(F138,方块表!B:B,0)-2,0,1,1)</f>
        <v>灰色羊毛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71">
        <v>12</v>
      </c>
      <c r="C139" s="71">
        <v>35</v>
      </c>
      <c r="D139" s="71">
        <v>14</v>
      </c>
      <c r="E139" s="71">
        <v>18</v>
      </c>
      <c r="F139" s="72">
        <f t="shared" si="8"/>
        <v>103514</v>
      </c>
      <c r="G139" s="73">
        <f ca="1">OFFSET(方块表!$K$2,MATCH(F139,方块表!B:B,0)-2,0,1,1)</f>
        <v>4</v>
      </c>
      <c r="H139" s="73">
        <f t="shared" ca="1" si="10"/>
        <v>72</v>
      </c>
      <c r="I139" s="73">
        <f t="shared" si="11"/>
        <v>18</v>
      </c>
      <c r="J139" s="72" t="str">
        <f ca="1">OFFSET(方块表!$I$2,MATCH(F139,方块表!B:B,0)-2,0,1,1)</f>
        <v>红色羊毛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71">
        <v>12</v>
      </c>
      <c r="C140" s="71">
        <v>35</v>
      </c>
      <c r="D140" s="71">
        <v>15</v>
      </c>
      <c r="E140" s="71">
        <v>17</v>
      </c>
      <c r="F140" s="72">
        <f t="shared" si="8"/>
        <v>103515</v>
      </c>
      <c r="G140" s="73">
        <f ca="1">OFFSET(方块表!$K$2,MATCH(F140,方块表!B:B,0)-2,0,1,1)</f>
        <v>4</v>
      </c>
      <c r="H140" s="73">
        <f t="shared" ca="1" si="10"/>
        <v>68</v>
      </c>
      <c r="I140" s="73">
        <f t="shared" si="11"/>
        <v>17</v>
      </c>
      <c r="J140" s="72" t="str">
        <f ca="1">OFFSET(方块表!$I$2,MATCH(F140,方块表!B:B,0)-2,0,1,1)</f>
        <v>黑色羊毛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71">
        <v>12</v>
      </c>
      <c r="C141" s="71">
        <v>89</v>
      </c>
      <c r="D141" s="71">
        <v>0</v>
      </c>
      <c r="E141" s="71">
        <v>7</v>
      </c>
      <c r="F141" s="72">
        <f t="shared" si="8"/>
        <v>108900</v>
      </c>
      <c r="G141" s="73">
        <f ca="1">OFFSET(方块表!$K$2,MATCH(F141,方块表!B:B,0)-2,0,1,1)</f>
        <v>10</v>
      </c>
      <c r="H141" s="73">
        <f t="shared" ca="1" si="10"/>
        <v>70</v>
      </c>
      <c r="I141" s="73">
        <f t="shared" si="11"/>
        <v>7</v>
      </c>
      <c r="J141" s="72" t="str">
        <f ca="1">OFFSET(方块表!$I$2,MATCH(F141,方块表!B:B,0)-2,0,1,1)</f>
        <v>萤石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71">
        <v>13</v>
      </c>
      <c r="C142" s="71">
        <v>5</v>
      </c>
      <c r="D142" s="71">
        <v>0</v>
      </c>
      <c r="E142" s="71">
        <v>53</v>
      </c>
      <c r="F142" s="72">
        <f t="shared" si="8"/>
        <v>100500</v>
      </c>
      <c r="G142" s="73">
        <f ca="1">OFFSET(方块表!$K$2,MATCH(F142,方块表!B:B,0)-2,0,1,1)</f>
        <v>4</v>
      </c>
      <c r="H142" s="73">
        <f t="shared" ca="1" si="10"/>
        <v>212</v>
      </c>
      <c r="I142" s="73">
        <f t="shared" si="11"/>
        <v>53</v>
      </c>
      <c r="J142" s="72" t="str">
        <f ca="1">OFFSET(方块表!$I$2,MATCH(F142,方块表!B:B,0)-2,0,1,1)</f>
        <v>橡木板</v>
      </c>
      <c r="K142" s="54" t="str">
        <f>IF(COUNTIF(B$1:$B142,B142)=1,VLOOKUP(B142,图纸表!$A:$D,4,1),"")</f>
        <v>build_08_11x11x13-1.schematic</v>
      </c>
    </row>
    <row r="143" spans="1:11">
      <c r="A143" s="54">
        <f t="shared" si="9"/>
        <v>142</v>
      </c>
      <c r="B143" s="71">
        <v>13</v>
      </c>
      <c r="C143" s="71">
        <v>5</v>
      </c>
      <c r="D143" s="71">
        <v>1</v>
      </c>
      <c r="E143" s="71">
        <v>12</v>
      </c>
      <c r="F143" s="72">
        <f t="shared" si="8"/>
        <v>100501</v>
      </c>
      <c r="G143" s="73">
        <f ca="1">OFFSET(方块表!$K$2,MATCH(F143,方块表!B:B,0)-2,0,1,1)</f>
        <v>4</v>
      </c>
      <c r="H143" s="73">
        <f t="shared" ca="1" si="10"/>
        <v>48</v>
      </c>
      <c r="I143" s="73">
        <f t="shared" si="11"/>
        <v>12</v>
      </c>
      <c r="J143" s="72" t="str">
        <f ca="1">OFFSET(方块表!$I$2,MATCH(F143,方块表!B:B,0)-2,0,1,1)</f>
        <v>云杉木板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71">
        <v>13</v>
      </c>
      <c r="C144" s="71">
        <v>5</v>
      </c>
      <c r="D144" s="71">
        <v>2</v>
      </c>
      <c r="E144" s="71">
        <v>34</v>
      </c>
      <c r="F144" s="72">
        <f t="shared" si="8"/>
        <v>100502</v>
      </c>
      <c r="G144" s="73">
        <f ca="1">OFFSET(方块表!$K$2,MATCH(F144,方块表!B:B,0)-2,0,1,1)</f>
        <v>4</v>
      </c>
      <c r="H144" s="73">
        <f t="shared" ca="1" si="10"/>
        <v>136</v>
      </c>
      <c r="I144" s="73">
        <f t="shared" si="11"/>
        <v>34</v>
      </c>
      <c r="J144" s="72" t="str">
        <f ca="1">OFFSET(方块表!$I$2,MATCH(F144,方块表!B:B,0)-2,0,1,1)</f>
        <v>桦树木板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71">
        <v>13</v>
      </c>
      <c r="C145" s="71">
        <v>17</v>
      </c>
      <c r="D145" s="71">
        <v>0</v>
      </c>
      <c r="E145" s="71">
        <v>46</v>
      </c>
      <c r="F145" s="72">
        <f t="shared" si="8"/>
        <v>101700</v>
      </c>
      <c r="G145" s="73">
        <f ca="1">OFFSET(方块表!$K$2,MATCH(F145,方块表!B:B,0)-2,0,1,1)</f>
        <v>2</v>
      </c>
      <c r="H145" s="73">
        <f t="shared" ca="1" si="10"/>
        <v>92</v>
      </c>
      <c r="I145" s="73">
        <f t="shared" si="11"/>
        <v>46</v>
      </c>
      <c r="J145" s="72" t="str">
        <f ca="1">OFFSET(方块表!$I$2,MATCH(F145,方块表!B:B,0)-2,0,1,1)</f>
        <v>橡树木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71">
        <v>13</v>
      </c>
      <c r="C146" s="71">
        <v>65</v>
      </c>
      <c r="D146" s="71">
        <v>0</v>
      </c>
      <c r="E146" s="71">
        <v>5</v>
      </c>
      <c r="F146" s="72">
        <f t="shared" si="8"/>
        <v>106500</v>
      </c>
      <c r="G146" s="73">
        <f ca="1">OFFSET(方块表!$K$2,MATCH(F146,方块表!B:B,0)-2,0,1,1)</f>
        <v>8</v>
      </c>
      <c r="H146" s="73">
        <f t="shared" ca="1" si="10"/>
        <v>40</v>
      </c>
      <c r="I146" s="73">
        <f t="shared" si="11"/>
        <v>5</v>
      </c>
      <c r="J146" s="72" t="str">
        <f ca="1">OFFSET(方块表!$I$2,MATCH(F146,方块表!B:B,0)-2,0,1,1)</f>
        <v>梯子</v>
      </c>
      <c r="K146" s="54" t="str">
        <f>IF(COUNTIF(B$1:$B146,B146)=1,VLOOKUP(B146,图纸表!$A:$D,4,1),"")</f>
        <v/>
      </c>
    </row>
    <row r="147" spans="1:11">
      <c r="A147" s="54">
        <f t="shared" si="9"/>
        <v>146</v>
      </c>
      <c r="B147" s="71">
        <v>13</v>
      </c>
      <c r="C147" s="71">
        <v>72</v>
      </c>
      <c r="D147" s="71">
        <v>0</v>
      </c>
      <c r="E147" s="71">
        <v>1</v>
      </c>
      <c r="F147" s="72">
        <f t="shared" si="8"/>
        <v>107200</v>
      </c>
      <c r="G147" s="73">
        <f ca="1">OFFSET(方块表!$K$2,MATCH(F147,方块表!B:B,0)-2,0,1,1)</f>
        <v>6</v>
      </c>
      <c r="H147" s="73">
        <f t="shared" ca="1" si="10"/>
        <v>6</v>
      </c>
      <c r="I147" s="73">
        <f t="shared" si="11"/>
        <v>1</v>
      </c>
      <c r="J147" s="72" t="str">
        <f ca="1">OFFSET(方块表!$I$2,MATCH(F147,方块表!B:B,0)-2,0,1,1)</f>
        <v>木质压力板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71">
        <v>13</v>
      </c>
      <c r="C148" s="71">
        <v>85</v>
      </c>
      <c r="D148" s="71">
        <v>0</v>
      </c>
      <c r="E148" s="71">
        <v>1</v>
      </c>
      <c r="F148" s="72">
        <f t="shared" si="8"/>
        <v>108500</v>
      </c>
      <c r="G148" s="73">
        <f ca="1">OFFSET(方块表!$K$2,MATCH(F148,方块表!B:B,0)-2,0,1,1)</f>
        <v>6</v>
      </c>
      <c r="H148" s="73">
        <f t="shared" ca="1" si="10"/>
        <v>6</v>
      </c>
      <c r="I148" s="73">
        <f t="shared" si="11"/>
        <v>1</v>
      </c>
      <c r="J148" s="72" t="str">
        <f ca="1">OFFSET(方块表!$I$2,MATCH(F148,方块表!B:B,0)-2,0,1,1)</f>
        <v>橡木栅栏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71">
        <v>13</v>
      </c>
      <c r="C149" s="71">
        <v>98</v>
      </c>
      <c r="D149" s="71">
        <v>0</v>
      </c>
      <c r="E149" s="71">
        <v>117</v>
      </c>
      <c r="F149" s="72">
        <f t="shared" si="8"/>
        <v>109800</v>
      </c>
      <c r="G149" s="73">
        <f ca="1">OFFSET(方块表!$K$2,MATCH(F149,方块表!B:B,0)-2,0,1,1)</f>
        <v>4</v>
      </c>
      <c r="H149" s="73">
        <f t="shared" ca="1" si="10"/>
        <v>468</v>
      </c>
      <c r="I149" s="73">
        <f t="shared" si="11"/>
        <v>117</v>
      </c>
      <c r="J149" s="72" t="str">
        <f ca="1">OFFSET(方块表!$I$2,MATCH(F149,方块表!B:B,0)-2,0,1,1)</f>
        <v>石砖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71">
        <v>13</v>
      </c>
      <c r="C150" s="71">
        <v>126</v>
      </c>
      <c r="D150" s="71">
        <v>0</v>
      </c>
      <c r="E150" s="71">
        <v>13</v>
      </c>
      <c r="F150" s="72">
        <f t="shared" si="8"/>
        <v>112600</v>
      </c>
      <c r="G150" s="73">
        <f ca="1">OFFSET(方块表!$K$2,MATCH(F150,方块表!B:B,0)-2,0,1,1)</f>
        <v>6</v>
      </c>
      <c r="H150" s="73">
        <f t="shared" ca="1" si="10"/>
        <v>78</v>
      </c>
      <c r="I150" s="73">
        <f t="shared" si="11"/>
        <v>13</v>
      </c>
      <c r="J150" s="72" t="str">
        <f ca="1">OFFSET(方块表!$I$2,MATCH(F150,方块表!B:B,0)-2,0,1,1)</f>
        <v>单层橡木板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71">
        <v>13</v>
      </c>
      <c r="C151" s="71">
        <v>126</v>
      </c>
      <c r="D151" s="71">
        <v>2</v>
      </c>
      <c r="E151" s="71">
        <v>33</v>
      </c>
      <c r="F151" s="72">
        <f t="shared" si="8"/>
        <v>112602</v>
      </c>
      <c r="G151" s="73">
        <f ca="1">OFFSET(方块表!$K$2,MATCH(F151,方块表!B:B,0)-2,0,1,1)</f>
        <v>6</v>
      </c>
      <c r="H151" s="73">
        <f t="shared" ca="1" si="10"/>
        <v>198</v>
      </c>
      <c r="I151" s="73">
        <f t="shared" si="11"/>
        <v>33</v>
      </c>
      <c r="J151" s="72" t="str">
        <f ca="1">OFFSET(方块表!$I$2,MATCH(F151,方块表!B:B,0)-2,0,1,1)</f>
        <v>单层桦树木板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71">
        <v>13</v>
      </c>
      <c r="C152" s="71">
        <v>134</v>
      </c>
      <c r="D152" s="71">
        <v>0</v>
      </c>
      <c r="E152" s="71">
        <v>108</v>
      </c>
      <c r="F152" s="72">
        <f t="shared" si="8"/>
        <v>113400</v>
      </c>
      <c r="G152" s="73">
        <f ca="1">OFFSET(方块表!$K$2,MATCH(F152,方块表!B:B,0)-2,0,1,1)</f>
        <v>6</v>
      </c>
      <c r="H152" s="73">
        <f t="shared" ca="1" si="10"/>
        <v>648</v>
      </c>
      <c r="I152" s="73">
        <f t="shared" si="11"/>
        <v>108</v>
      </c>
      <c r="J152" s="72" t="str">
        <f ca="1">OFFSET(方块表!$I$2,MATCH(F152,方块表!B:B,0)-2,0,1,1)</f>
        <v>云杉木楼梯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71">
        <v>13</v>
      </c>
      <c r="C153" s="71">
        <v>135</v>
      </c>
      <c r="D153" s="71">
        <v>0</v>
      </c>
      <c r="E153" s="71">
        <v>2</v>
      </c>
      <c r="F153" s="72">
        <f t="shared" si="8"/>
        <v>113500</v>
      </c>
      <c r="G153" s="73">
        <f ca="1">OFFSET(方块表!$K$2,MATCH(F153,方块表!B:B,0)-2,0,1,1)</f>
        <v>6</v>
      </c>
      <c r="H153" s="73">
        <f t="shared" ca="1" si="10"/>
        <v>12</v>
      </c>
      <c r="I153" s="73">
        <f t="shared" si="11"/>
        <v>2</v>
      </c>
      <c r="J153" s="72" t="str">
        <f ca="1">OFFSET(方块表!$I$2,MATCH(F153,方块表!B:B,0)-2,0,1,1)</f>
        <v>桦树木楼梯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71">
        <v>13</v>
      </c>
      <c r="C154" s="71">
        <v>160</v>
      </c>
      <c r="D154" s="71">
        <v>0</v>
      </c>
      <c r="E154" s="71">
        <v>30</v>
      </c>
      <c r="F154" s="72">
        <f t="shared" si="8"/>
        <v>116000</v>
      </c>
      <c r="G154" s="73">
        <f ca="1">OFFSET(方块表!$K$2,MATCH(F154,方块表!B:B,0)-2,0,1,1)</f>
        <v>8</v>
      </c>
      <c r="H154" s="73">
        <f t="shared" ca="1" si="10"/>
        <v>240</v>
      </c>
      <c r="I154" s="73">
        <f t="shared" si="11"/>
        <v>30</v>
      </c>
      <c r="J154" s="72" t="str">
        <f ca="1">OFFSET(方块表!$I$2,MATCH(F154,方块表!B:B,0)-2,0,1,1)</f>
        <v>白色钢化玻璃窗格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71">
        <v>14</v>
      </c>
      <c r="C155" s="71">
        <v>35</v>
      </c>
      <c r="D155" s="71">
        <v>0</v>
      </c>
      <c r="E155" s="71">
        <v>42</v>
      </c>
      <c r="F155" s="72">
        <f t="shared" si="8"/>
        <v>103500</v>
      </c>
      <c r="G155" s="73">
        <f ca="1">OFFSET(方块表!$K$2,MATCH(F155,方块表!B:B,0)-2,0,1,1)</f>
        <v>4</v>
      </c>
      <c r="H155" s="73">
        <f t="shared" ca="1" si="10"/>
        <v>168</v>
      </c>
      <c r="I155" s="73">
        <f t="shared" si="11"/>
        <v>42</v>
      </c>
      <c r="J155" s="72" t="str">
        <f ca="1">OFFSET(方块表!$I$2,MATCH(F155,方块表!B:B,0)-2,0,1,1)</f>
        <v>白色羊毛</v>
      </c>
      <c r="K155" s="54" t="str">
        <f>IF(COUNTIF(B$1:$B155,B155)=1,VLOOKUP(B155,图纸表!$A:$D,4,1),"")</f>
        <v>build_09_11x11x14-1.schematic</v>
      </c>
    </row>
    <row r="156" spans="1:11">
      <c r="A156" s="54">
        <f t="shared" si="9"/>
        <v>155</v>
      </c>
      <c r="B156" s="71">
        <v>14</v>
      </c>
      <c r="C156" s="71">
        <v>35</v>
      </c>
      <c r="D156" s="71">
        <v>1</v>
      </c>
      <c r="E156" s="71">
        <v>69</v>
      </c>
      <c r="F156" s="72">
        <f t="shared" si="8"/>
        <v>103501</v>
      </c>
      <c r="G156" s="73">
        <f ca="1">OFFSET(方块表!$K$2,MATCH(F156,方块表!B:B,0)-2,0,1,1)</f>
        <v>4</v>
      </c>
      <c r="H156" s="73">
        <f t="shared" ca="1" si="10"/>
        <v>276</v>
      </c>
      <c r="I156" s="73">
        <f t="shared" si="11"/>
        <v>69</v>
      </c>
      <c r="J156" s="72" t="str">
        <f ca="1">OFFSET(方块表!$I$2,MATCH(F156,方块表!B:B,0)-2,0,1,1)</f>
        <v>橙色羊毛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71">
        <v>14</v>
      </c>
      <c r="C157" s="71">
        <v>35</v>
      </c>
      <c r="D157" s="71">
        <v>2</v>
      </c>
      <c r="E157" s="71">
        <v>72</v>
      </c>
      <c r="F157" s="72">
        <f t="shared" si="8"/>
        <v>103502</v>
      </c>
      <c r="G157" s="73">
        <f ca="1">OFFSET(方块表!$K$2,MATCH(F157,方块表!B:B,0)-2,0,1,1)</f>
        <v>4</v>
      </c>
      <c r="H157" s="73">
        <f t="shared" ca="1" si="10"/>
        <v>288</v>
      </c>
      <c r="I157" s="73">
        <f t="shared" si="11"/>
        <v>72</v>
      </c>
      <c r="J157" s="72" t="str">
        <f ca="1">OFFSET(方块表!$I$2,MATCH(F157,方块表!B:B,0)-2,0,1,1)</f>
        <v>品红色羊毛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71">
        <v>14</v>
      </c>
      <c r="C158" s="71">
        <v>35</v>
      </c>
      <c r="D158" s="71">
        <v>3</v>
      </c>
      <c r="E158" s="71">
        <v>20</v>
      </c>
      <c r="F158" s="72">
        <f t="shared" si="8"/>
        <v>103503</v>
      </c>
      <c r="G158" s="73">
        <f ca="1">OFFSET(方块表!$K$2,MATCH(F158,方块表!B:B,0)-2,0,1,1)</f>
        <v>4</v>
      </c>
      <c r="H158" s="73">
        <f t="shared" ca="1" si="10"/>
        <v>80</v>
      </c>
      <c r="I158" s="73">
        <f t="shared" si="11"/>
        <v>20</v>
      </c>
      <c r="J158" s="72" t="str">
        <f ca="1">OFFSET(方块表!$I$2,MATCH(F158,方块表!B:B,0)-2,0,1,1)</f>
        <v>浅蓝色羊毛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71">
        <v>14</v>
      </c>
      <c r="C159" s="71">
        <v>35</v>
      </c>
      <c r="D159" s="71">
        <v>4</v>
      </c>
      <c r="E159" s="71">
        <v>20</v>
      </c>
      <c r="F159" s="72">
        <f t="shared" si="8"/>
        <v>103504</v>
      </c>
      <c r="G159" s="73">
        <f ca="1">OFFSET(方块表!$K$2,MATCH(F159,方块表!B:B,0)-2,0,1,1)</f>
        <v>4</v>
      </c>
      <c r="H159" s="73">
        <f t="shared" ca="1" si="10"/>
        <v>80</v>
      </c>
      <c r="I159" s="73">
        <f t="shared" si="11"/>
        <v>20</v>
      </c>
      <c r="J159" s="72" t="str">
        <f ca="1">OFFSET(方块表!$I$2,MATCH(F159,方块表!B:B,0)-2,0,1,1)</f>
        <v>黄色羊毛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71">
        <v>14</v>
      </c>
      <c r="C160" s="71">
        <v>35</v>
      </c>
      <c r="D160" s="71">
        <v>5</v>
      </c>
      <c r="E160" s="71">
        <v>24</v>
      </c>
      <c r="F160" s="72">
        <f t="shared" si="8"/>
        <v>103505</v>
      </c>
      <c r="G160" s="73">
        <f ca="1">OFFSET(方块表!$K$2,MATCH(F160,方块表!B:B,0)-2,0,1,1)</f>
        <v>4</v>
      </c>
      <c r="H160" s="73">
        <f t="shared" ca="1" si="10"/>
        <v>96</v>
      </c>
      <c r="I160" s="73">
        <f t="shared" si="11"/>
        <v>24</v>
      </c>
      <c r="J160" s="72" t="str">
        <f ca="1">OFFSET(方块表!$I$2,MATCH(F160,方块表!B:B,0)-2,0,1,1)</f>
        <v>浅绿色羊毛</v>
      </c>
      <c r="K160" s="54" t="str">
        <f>IF(COUNTIF(B$1:$B160,B160)=1,VLOOKUP(B160,图纸表!$A:$D,4,1),"")</f>
        <v/>
      </c>
    </row>
    <row r="161" spans="1:11">
      <c r="A161" s="54">
        <f t="shared" si="9"/>
        <v>160</v>
      </c>
      <c r="B161" s="71">
        <v>14</v>
      </c>
      <c r="C161" s="71">
        <v>35</v>
      </c>
      <c r="D161" s="71">
        <v>6</v>
      </c>
      <c r="E161" s="71">
        <v>20</v>
      </c>
      <c r="F161" s="72">
        <f t="shared" si="8"/>
        <v>103506</v>
      </c>
      <c r="G161" s="73">
        <f ca="1">OFFSET(方块表!$K$2,MATCH(F161,方块表!B:B,0)-2,0,1,1)</f>
        <v>4</v>
      </c>
      <c r="H161" s="73">
        <f t="shared" ca="1" si="10"/>
        <v>80</v>
      </c>
      <c r="I161" s="73">
        <f t="shared" si="11"/>
        <v>20</v>
      </c>
      <c r="J161" s="72" t="str">
        <f ca="1">OFFSET(方块表!$I$2,MATCH(F161,方块表!B:B,0)-2,0,1,1)</f>
        <v>粉色羊毛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71">
        <v>14</v>
      </c>
      <c r="C162" s="71">
        <v>53</v>
      </c>
      <c r="D162" s="71">
        <v>0</v>
      </c>
      <c r="E162" s="71">
        <v>2</v>
      </c>
      <c r="F162" s="72">
        <f t="shared" si="8"/>
        <v>105300</v>
      </c>
      <c r="G162" s="73">
        <f ca="1">OFFSET(方块表!$K$2,MATCH(F162,方块表!B:B,0)-2,0,1,1)</f>
        <v>6</v>
      </c>
      <c r="H162" s="73">
        <f t="shared" ca="1" si="10"/>
        <v>12</v>
      </c>
      <c r="I162" s="73">
        <f t="shared" si="11"/>
        <v>2</v>
      </c>
      <c r="J162" s="72" t="str">
        <f ca="1">OFFSET(方块表!$I$2,MATCH(F162,方块表!B:B,0)-2,0,1,1)</f>
        <v>橡木楼梯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71">
        <v>14</v>
      </c>
      <c r="C163" s="71">
        <v>65</v>
      </c>
      <c r="D163" s="71">
        <v>0</v>
      </c>
      <c r="E163" s="71">
        <v>3</v>
      </c>
      <c r="F163" s="72">
        <f t="shared" si="8"/>
        <v>106500</v>
      </c>
      <c r="G163" s="73">
        <f ca="1">OFFSET(方块表!$K$2,MATCH(F163,方块表!B:B,0)-2,0,1,1)</f>
        <v>8</v>
      </c>
      <c r="H163" s="73">
        <f t="shared" ca="1" si="10"/>
        <v>24</v>
      </c>
      <c r="I163" s="73">
        <f t="shared" si="11"/>
        <v>3</v>
      </c>
      <c r="J163" s="72" t="str">
        <f ca="1">OFFSET(方块表!$I$2,MATCH(F163,方块表!B:B,0)-2,0,1,1)</f>
        <v>梯子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71">
        <v>14</v>
      </c>
      <c r="C164" s="71">
        <v>72</v>
      </c>
      <c r="D164" s="71">
        <v>0</v>
      </c>
      <c r="E164" s="71">
        <v>2</v>
      </c>
      <c r="F164" s="72">
        <f t="shared" si="8"/>
        <v>107200</v>
      </c>
      <c r="G164" s="73">
        <f ca="1">OFFSET(方块表!$K$2,MATCH(F164,方块表!B:B,0)-2,0,1,1)</f>
        <v>6</v>
      </c>
      <c r="H164" s="73">
        <f t="shared" ca="1" si="10"/>
        <v>12</v>
      </c>
      <c r="I164" s="73">
        <f t="shared" si="11"/>
        <v>2</v>
      </c>
      <c r="J164" s="72" t="str">
        <f ca="1">OFFSET(方块表!$I$2,MATCH(F164,方块表!B:B,0)-2,0,1,1)</f>
        <v>木质压力板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71">
        <v>14</v>
      </c>
      <c r="C165" s="71">
        <v>85</v>
      </c>
      <c r="D165" s="71">
        <v>0</v>
      </c>
      <c r="E165" s="71">
        <v>12</v>
      </c>
      <c r="F165" s="72">
        <f t="shared" si="8"/>
        <v>108500</v>
      </c>
      <c r="G165" s="73">
        <f ca="1">OFFSET(方块表!$K$2,MATCH(F165,方块表!B:B,0)-2,0,1,1)</f>
        <v>6</v>
      </c>
      <c r="H165" s="73">
        <f t="shared" ca="1" si="10"/>
        <v>72</v>
      </c>
      <c r="I165" s="73">
        <f t="shared" si="11"/>
        <v>12</v>
      </c>
      <c r="J165" s="72" t="str">
        <f ca="1">OFFSET(方块表!$I$2,MATCH(F165,方块表!B:B,0)-2,0,1,1)</f>
        <v>橡木栅栏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71">
        <v>14</v>
      </c>
      <c r="C166" s="71">
        <v>155</v>
      </c>
      <c r="D166" s="71">
        <v>0</v>
      </c>
      <c r="E166" s="71">
        <v>10</v>
      </c>
      <c r="F166" s="72">
        <f t="shared" si="8"/>
        <v>115500</v>
      </c>
      <c r="G166" s="73">
        <f ca="1">OFFSET(方块表!$K$2,MATCH(F166,方块表!B:B,0)-2,0,1,1)</f>
        <v>6</v>
      </c>
      <c r="H166" s="73">
        <f t="shared" ca="1" si="10"/>
        <v>60</v>
      </c>
      <c r="I166" s="73">
        <f t="shared" si="11"/>
        <v>10</v>
      </c>
      <c r="J166" s="72" t="str">
        <f ca="1">OFFSET(方块表!$I$2,MATCH(F166,方块表!B:B,0)-2,0,1,1)</f>
        <v>石英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71">
        <v>14</v>
      </c>
      <c r="C167" s="71">
        <v>156</v>
      </c>
      <c r="D167" s="71">
        <v>0</v>
      </c>
      <c r="E167" s="71">
        <v>7</v>
      </c>
      <c r="F167" s="72">
        <f t="shared" si="8"/>
        <v>115600</v>
      </c>
      <c r="G167" s="73">
        <f ca="1">OFFSET(方块表!$K$2,MATCH(F167,方块表!B:B,0)-2,0,1,1)</f>
        <v>8</v>
      </c>
      <c r="H167" s="73">
        <f t="shared" ca="1" si="10"/>
        <v>56</v>
      </c>
      <c r="I167" s="73">
        <f t="shared" si="11"/>
        <v>7</v>
      </c>
      <c r="J167" s="72" t="str">
        <f ca="1">OFFSET(方块表!$I$2,MATCH(F167,方块表!B:B,0)-2,0,1,1)</f>
        <v>石英楼梯</v>
      </c>
      <c r="K167" s="54" t="str">
        <f>IF(COUNTIF(B$1:$B167,B167)=1,VLOOKUP(B167,图纸表!$A:$D,4,1),"")</f>
        <v/>
      </c>
    </row>
    <row r="168" spans="1:11">
      <c r="A168" s="54">
        <f t="shared" si="9"/>
        <v>167</v>
      </c>
      <c r="B168" s="71">
        <v>14</v>
      </c>
      <c r="C168" s="71">
        <v>251</v>
      </c>
      <c r="D168" s="71">
        <v>0</v>
      </c>
      <c r="E168" s="71">
        <v>60</v>
      </c>
      <c r="F168" s="72">
        <f t="shared" si="8"/>
        <v>125100</v>
      </c>
      <c r="G168" s="73">
        <f ca="1">OFFSET(方块表!$K$2,MATCH(F168,方块表!B:B,0)-2,0,1,1)</f>
        <v>6</v>
      </c>
      <c r="H168" s="73">
        <f t="shared" ca="1" si="10"/>
        <v>360</v>
      </c>
      <c r="I168" s="73">
        <f t="shared" si="11"/>
        <v>60</v>
      </c>
      <c r="J168" s="72" t="str">
        <f ca="1">OFFSET(方块表!$I$2,MATCH(F168,方块表!B:B,0)-2,0,1,1)</f>
        <v>白色混凝土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71">
        <v>14</v>
      </c>
      <c r="C169" s="71">
        <v>251</v>
      </c>
      <c r="D169" s="71">
        <v>7</v>
      </c>
      <c r="E169" s="71">
        <v>61</v>
      </c>
      <c r="F169" s="72">
        <f t="shared" si="8"/>
        <v>125107</v>
      </c>
      <c r="G169" s="73">
        <f ca="1">OFFSET(方块表!$K$2,MATCH(F169,方块表!B:B,0)-2,0,1,1)</f>
        <v>6</v>
      </c>
      <c r="H169" s="73">
        <f t="shared" ca="1" si="10"/>
        <v>366</v>
      </c>
      <c r="I169" s="73">
        <f t="shared" si="11"/>
        <v>61</v>
      </c>
      <c r="J169" s="72" t="str">
        <f ca="1">OFFSET(方块表!$I$2,MATCH(F169,方块表!B:B,0)-2,0,1,1)</f>
        <v>灰色混凝土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71">
        <v>15</v>
      </c>
      <c r="C170" s="71">
        <v>12</v>
      </c>
      <c r="D170" s="71">
        <v>0</v>
      </c>
      <c r="E170" s="71">
        <v>80</v>
      </c>
      <c r="F170" s="72">
        <f t="shared" si="8"/>
        <v>101200</v>
      </c>
      <c r="G170" s="73">
        <f ca="1">OFFSET(方块表!$K$2,MATCH(F170,方块表!B:B,0)-2,0,1,1)</f>
        <v>0</v>
      </c>
      <c r="H170" s="73">
        <f t="shared" ca="1" si="10"/>
        <v>0</v>
      </c>
      <c r="I170" s="73">
        <f t="shared" si="11"/>
        <v>80</v>
      </c>
      <c r="J170" s="72" t="str">
        <f ca="1">OFFSET(方块表!$I$2,MATCH(F170,方块表!B:B,0)-2,0,1,1)</f>
        <v>沙子</v>
      </c>
      <c r="K170" s="54" t="str">
        <f>IF(COUNTIF(B$1:$B170,B170)=1,VLOOKUP(B170,图纸表!$A:$D,4,1),"")</f>
        <v>build_10_21x21x10-1.schematic</v>
      </c>
    </row>
    <row r="171" spans="1:11">
      <c r="A171" s="54">
        <f t="shared" si="9"/>
        <v>170</v>
      </c>
      <c r="B171" s="71">
        <v>15</v>
      </c>
      <c r="C171" s="71">
        <v>24</v>
      </c>
      <c r="D171" s="71">
        <v>0</v>
      </c>
      <c r="E171" s="71">
        <v>120</v>
      </c>
      <c r="F171" s="72">
        <f t="shared" si="8"/>
        <v>102400</v>
      </c>
      <c r="G171" s="73">
        <f ca="1">OFFSET(方块表!$K$2,MATCH(F171,方块表!B:B,0)-2,0,1,1)</f>
        <v>4</v>
      </c>
      <c r="H171" s="73">
        <f t="shared" ca="1" si="10"/>
        <v>480</v>
      </c>
      <c r="I171" s="73">
        <f t="shared" si="11"/>
        <v>120</v>
      </c>
      <c r="J171" s="72" t="str">
        <f ca="1">OFFSET(方块表!$I$2,MATCH(F171,方块表!B:B,0)-2,0,1,1)</f>
        <v>砂石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71">
        <v>15</v>
      </c>
      <c r="C172" s="71">
        <v>24</v>
      </c>
      <c r="D172" s="71">
        <v>2</v>
      </c>
      <c r="E172" s="71">
        <v>197</v>
      </c>
      <c r="F172" s="72">
        <f t="shared" si="8"/>
        <v>102402</v>
      </c>
      <c r="G172" s="73">
        <f ca="1">OFFSET(方块表!$K$2,MATCH(F172,方块表!B:B,0)-2,0,1,1)</f>
        <v>6</v>
      </c>
      <c r="H172" s="73">
        <f t="shared" ca="1" si="10"/>
        <v>1182</v>
      </c>
      <c r="I172" s="73">
        <f t="shared" si="11"/>
        <v>197</v>
      </c>
      <c r="J172" s="72" t="str">
        <f ca="1">OFFSET(方块表!$I$2,MATCH(F172,方块表!B:B,0)-2,0,1,1)</f>
        <v>光滑砂石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71">
        <v>15</v>
      </c>
      <c r="C173" s="71">
        <v>44</v>
      </c>
      <c r="D173" s="71">
        <v>1</v>
      </c>
      <c r="E173" s="71">
        <v>64</v>
      </c>
      <c r="F173" s="72">
        <f t="shared" si="8"/>
        <v>104401</v>
      </c>
      <c r="G173" s="73">
        <f ca="1">OFFSET(方块表!$K$2,MATCH(F173,方块表!B:B,0)-2,0,1,1)</f>
        <v>6</v>
      </c>
      <c r="H173" s="73">
        <f t="shared" ca="1" si="10"/>
        <v>384</v>
      </c>
      <c r="I173" s="73">
        <f t="shared" si="11"/>
        <v>64</v>
      </c>
      <c r="J173" s="72" t="str">
        <f ca="1">OFFSET(方块表!$I$2,MATCH(F173,方块表!B:B,0)-2,0,1,1)</f>
        <v>砂石板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71">
        <v>15</v>
      </c>
      <c r="C174" s="71">
        <v>85</v>
      </c>
      <c r="D174" s="71">
        <v>0</v>
      </c>
      <c r="E174" s="71">
        <v>56</v>
      </c>
      <c r="F174" s="72">
        <f t="shared" si="8"/>
        <v>108500</v>
      </c>
      <c r="G174" s="73">
        <f ca="1">OFFSET(方块表!$K$2,MATCH(F174,方块表!B:B,0)-2,0,1,1)</f>
        <v>6</v>
      </c>
      <c r="H174" s="73">
        <f t="shared" ca="1" si="10"/>
        <v>336</v>
      </c>
      <c r="I174" s="73">
        <f t="shared" si="11"/>
        <v>56</v>
      </c>
      <c r="J174" s="72" t="str">
        <f ca="1">OFFSET(方块表!$I$2,MATCH(F174,方块表!B:B,0)-2,0,1,1)</f>
        <v>橡木栅栏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71">
        <v>15</v>
      </c>
      <c r="C175" s="71">
        <v>126</v>
      </c>
      <c r="D175" s="71">
        <v>2</v>
      </c>
      <c r="E175" s="71">
        <v>52</v>
      </c>
      <c r="F175" s="72">
        <f t="shared" si="8"/>
        <v>112602</v>
      </c>
      <c r="G175" s="73">
        <f ca="1">OFFSET(方块表!$K$2,MATCH(F175,方块表!B:B,0)-2,0,1,1)</f>
        <v>6</v>
      </c>
      <c r="H175" s="73">
        <f t="shared" ca="1" si="10"/>
        <v>312</v>
      </c>
      <c r="I175" s="73">
        <f t="shared" si="11"/>
        <v>52</v>
      </c>
      <c r="J175" s="72" t="str">
        <f ca="1">OFFSET(方块表!$I$2,MATCH(F175,方块表!B:B,0)-2,0,1,1)</f>
        <v>单层桦树木板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71">
        <v>15</v>
      </c>
      <c r="C176" s="71">
        <v>160</v>
      </c>
      <c r="D176" s="71">
        <v>1</v>
      </c>
      <c r="E176" s="71">
        <v>142</v>
      </c>
      <c r="F176" s="72">
        <f t="shared" si="8"/>
        <v>116001</v>
      </c>
      <c r="G176" s="73">
        <f ca="1">OFFSET(方块表!$K$2,MATCH(F176,方块表!B:B,0)-2,0,1,1)</f>
        <v>8</v>
      </c>
      <c r="H176" s="73">
        <f t="shared" ca="1" si="10"/>
        <v>1136</v>
      </c>
      <c r="I176" s="73">
        <f t="shared" si="11"/>
        <v>142</v>
      </c>
      <c r="J176" s="72" t="str">
        <f ca="1">OFFSET(方块表!$I$2,MATCH(F176,方块表!B:B,0)-2,0,1,1)</f>
        <v>橙色钢化玻璃窗格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71">
        <v>16</v>
      </c>
      <c r="C177" s="71">
        <v>5</v>
      </c>
      <c r="D177" s="71">
        <v>5</v>
      </c>
      <c r="E177" s="71">
        <v>59</v>
      </c>
      <c r="F177" s="72">
        <f t="shared" si="8"/>
        <v>100505</v>
      </c>
      <c r="G177" s="73">
        <f ca="1">OFFSET(方块表!$K$2,MATCH(F177,方块表!B:B,0)-2,0,1,1)</f>
        <v>4</v>
      </c>
      <c r="H177" s="73">
        <f t="shared" ca="1" si="10"/>
        <v>236</v>
      </c>
      <c r="I177" s="73">
        <f t="shared" si="11"/>
        <v>59</v>
      </c>
      <c r="J177" s="72" t="str">
        <f ca="1">OFFSET(方块表!$I$2,MATCH(F177,方块表!B:B,0)-2,0,1,1)</f>
        <v>暗橡木板</v>
      </c>
      <c r="K177" s="54" t="str">
        <f>IF(COUNTIF(B$1:$B177,B177)=1,VLOOKUP(B177,图纸表!$A:$D,4,1),"")</f>
        <v>build_11_16x16x14-0.schematic</v>
      </c>
    </row>
    <row r="178" spans="1:11">
      <c r="A178" s="54">
        <f t="shared" si="9"/>
        <v>177</v>
      </c>
      <c r="B178" s="71">
        <v>16</v>
      </c>
      <c r="C178" s="71">
        <v>25</v>
      </c>
      <c r="D178" s="71">
        <v>0</v>
      </c>
      <c r="E178" s="71">
        <v>1</v>
      </c>
      <c r="F178" s="72">
        <f t="shared" si="8"/>
        <v>102500</v>
      </c>
      <c r="G178" s="73">
        <f ca="1">OFFSET(方块表!$K$2,MATCH(F178,方块表!B:B,0)-2,0,1,1)</f>
        <v>12</v>
      </c>
      <c r="H178" s="73">
        <f t="shared" ca="1" si="10"/>
        <v>12</v>
      </c>
      <c r="I178" s="73">
        <f t="shared" si="11"/>
        <v>1</v>
      </c>
      <c r="J178" s="72" t="str">
        <f ca="1">OFFSET(方块表!$I$2,MATCH(F178,方块表!B:B,0)-2,0,1,1)</f>
        <v>音乐盒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71">
        <v>16</v>
      </c>
      <c r="C179" s="71">
        <v>44</v>
      </c>
      <c r="D179" s="71">
        <v>5</v>
      </c>
      <c r="E179" s="71">
        <v>28</v>
      </c>
      <c r="F179" s="72">
        <f t="shared" si="8"/>
        <v>104405</v>
      </c>
      <c r="G179" s="73">
        <f ca="1">OFFSET(方块表!$K$2,MATCH(F179,方块表!B:B,0)-2,0,1,1)</f>
        <v>6</v>
      </c>
      <c r="H179" s="73">
        <f t="shared" ca="1" si="10"/>
        <v>168</v>
      </c>
      <c r="I179" s="73">
        <f t="shared" si="11"/>
        <v>28</v>
      </c>
      <c r="J179" s="72" t="str">
        <f ca="1">OFFSET(方块表!$I$2,MATCH(F179,方块表!B:B,0)-2,0,1,1)</f>
        <v>石砖板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71">
        <v>16</v>
      </c>
      <c r="C180" s="71">
        <v>50</v>
      </c>
      <c r="D180" s="71">
        <v>5</v>
      </c>
      <c r="E180" s="71">
        <v>8</v>
      </c>
      <c r="F180" s="72">
        <f t="shared" si="8"/>
        <v>105005</v>
      </c>
      <c r="G180" s="73">
        <f ca="1">OFFSET(方块表!$K$2,MATCH(F180,方块表!B:B,0)-2,0,1,1)</f>
        <v>8</v>
      </c>
      <c r="H180" s="73">
        <f t="shared" ca="1" si="10"/>
        <v>64</v>
      </c>
      <c r="I180" s="73">
        <f t="shared" si="11"/>
        <v>8</v>
      </c>
      <c r="J180" s="72" t="str">
        <f ca="1">OFFSET(方块表!$I$2,MATCH(F180,方块表!B:B,0)-2,0,1,1)</f>
        <v>火把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71">
        <v>16</v>
      </c>
      <c r="C181" s="71">
        <v>53</v>
      </c>
      <c r="D181" s="71">
        <v>0</v>
      </c>
      <c r="E181" s="71">
        <v>18</v>
      </c>
      <c r="F181" s="72">
        <f t="shared" si="8"/>
        <v>105300</v>
      </c>
      <c r="G181" s="73">
        <f ca="1">OFFSET(方块表!$K$2,MATCH(F181,方块表!B:B,0)-2,0,1,1)</f>
        <v>6</v>
      </c>
      <c r="H181" s="73">
        <f t="shared" ca="1" si="10"/>
        <v>108</v>
      </c>
      <c r="I181" s="73">
        <f t="shared" si="11"/>
        <v>18</v>
      </c>
      <c r="J181" s="72" t="str">
        <f ca="1">OFFSET(方块表!$I$2,MATCH(F181,方块表!B:B,0)-2,0,1,1)</f>
        <v>橡木楼梯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71">
        <v>16</v>
      </c>
      <c r="C182" s="71">
        <v>76</v>
      </c>
      <c r="D182" s="71">
        <v>5</v>
      </c>
      <c r="E182" s="71">
        <v>2</v>
      </c>
      <c r="F182" s="72">
        <f t="shared" si="8"/>
        <v>107605</v>
      </c>
      <c r="G182" s="73">
        <f ca="1">OFFSET(方块表!$K$2,MATCH(F182,方块表!B:B,0)-2,0,1,1)</f>
        <v>8</v>
      </c>
      <c r="H182" s="73">
        <f t="shared" ca="1" si="10"/>
        <v>16</v>
      </c>
      <c r="I182" s="73">
        <f t="shared" si="11"/>
        <v>2</v>
      </c>
      <c r="J182" s="72" t="str">
        <f ca="1">OFFSET(方块表!$I$2,MATCH(F182,方块表!B:B,0)-2,0,1,1)</f>
        <v>红石火把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71">
        <v>16</v>
      </c>
      <c r="C183" s="71">
        <v>85</v>
      </c>
      <c r="D183" s="71">
        <v>0</v>
      </c>
      <c r="E183" s="71">
        <v>23</v>
      </c>
      <c r="F183" s="72">
        <f t="shared" si="8"/>
        <v>108500</v>
      </c>
      <c r="G183" s="73">
        <f ca="1">OFFSET(方块表!$K$2,MATCH(F183,方块表!B:B,0)-2,0,1,1)</f>
        <v>6</v>
      </c>
      <c r="H183" s="73">
        <f t="shared" ca="1" si="10"/>
        <v>138</v>
      </c>
      <c r="I183" s="73">
        <f t="shared" si="11"/>
        <v>23</v>
      </c>
      <c r="J183" s="72" t="str">
        <f ca="1">OFFSET(方块表!$I$2,MATCH(F183,方块表!B:B,0)-2,0,1,1)</f>
        <v>橡木栅栏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71">
        <v>16</v>
      </c>
      <c r="C184" s="71">
        <v>89</v>
      </c>
      <c r="D184" s="71">
        <v>0</v>
      </c>
      <c r="E184" s="71">
        <v>5</v>
      </c>
      <c r="F184" s="72">
        <f t="shared" si="8"/>
        <v>108900</v>
      </c>
      <c r="G184" s="73">
        <f ca="1">OFFSET(方块表!$K$2,MATCH(F184,方块表!B:B,0)-2,0,1,1)</f>
        <v>10</v>
      </c>
      <c r="H184" s="73">
        <f t="shared" ca="1" si="10"/>
        <v>50</v>
      </c>
      <c r="I184" s="73">
        <f t="shared" si="11"/>
        <v>5</v>
      </c>
      <c r="J184" s="72" t="str">
        <f ca="1">OFFSET(方块表!$I$2,MATCH(F184,方块表!B:B,0)-2,0,1,1)</f>
        <v>萤石</v>
      </c>
      <c r="K184" s="54" t="str">
        <f>IF(COUNTIF(B$1:$B184,B184)=1,VLOOKUP(B184,图纸表!$A:$D,4,1),"")</f>
        <v/>
      </c>
    </row>
    <row r="185" spans="1:11">
      <c r="A185" s="54">
        <f t="shared" si="9"/>
        <v>184</v>
      </c>
      <c r="B185" s="71">
        <v>16</v>
      </c>
      <c r="C185" s="71">
        <v>98</v>
      </c>
      <c r="D185" s="71">
        <v>0</v>
      </c>
      <c r="E185" s="71">
        <v>339</v>
      </c>
      <c r="F185" s="72">
        <f t="shared" si="8"/>
        <v>109800</v>
      </c>
      <c r="G185" s="73">
        <f ca="1">OFFSET(方块表!$K$2,MATCH(F185,方块表!B:B,0)-2,0,1,1)</f>
        <v>4</v>
      </c>
      <c r="H185" s="73">
        <f t="shared" ca="1" si="10"/>
        <v>1356</v>
      </c>
      <c r="I185" s="73">
        <f t="shared" si="11"/>
        <v>339</v>
      </c>
      <c r="J185" s="72" t="str">
        <f ca="1">OFFSET(方块表!$I$2,MATCH(F185,方块表!B:B,0)-2,0,1,1)</f>
        <v>石砖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71">
        <v>16</v>
      </c>
      <c r="C186" s="71">
        <v>98</v>
      </c>
      <c r="D186" s="71">
        <v>3</v>
      </c>
      <c r="E186" s="71">
        <v>6</v>
      </c>
      <c r="F186" s="72">
        <f t="shared" si="8"/>
        <v>109803</v>
      </c>
      <c r="G186" s="73">
        <f ca="1">OFFSET(方块表!$K$2,MATCH(F186,方块表!B:B,0)-2,0,1,1)</f>
        <v>4</v>
      </c>
      <c r="H186" s="73">
        <f t="shared" ca="1" si="10"/>
        <v>24</v>
      </c>
      <c r="I186" s="73">
        <f t="shared" si="11"/>
        <v>6</v>
      </c>
      <c r="J186" s="72" t="str">
        <f ca="1">OFFSET(方块表!$I$2,MATCH(F186,方块表!B:B,0)-2,0,1,1)</f>
        <v>凿刻石砖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71">
        <v>16</v>
      </c>
      <c r="C187" s="71">
        <v>109</v>
      </c>
      <c r="D187" s="71">
        <v>0</v>
      </c>
      <c r="E187" s="71">
        <v>109</v>
      </c>
      <c r="F187" s="72">
        <f t="shared" si="8"/>
        <v>110900</v>
      </c>
      <c r="G187" s="73">
        <f ca="1">OFFSET(方块表!$K$2,MATCH(F187,方块表!B:B,0)-2,0,1,1)</f>
        <v>6</v>
      </c>
      <c r="H187" s="73">
        <f t="shared" ca="1" si="10"/>
        <v>654</v>
      </c>
      <c r="I187" s="73">
        <f t="shared" si="11"/>
        <v>109</v>
      </c>
      <c r="J187" s="72" t="str">
        <f ca="1">OFFSET(方块表!$I$2,MATCH(F187,方块表!B:B,0)-2,0,1,1)</f>
        <v>石砖楼梯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71">
        <v>16</v>
      </c>
      <c r="C188" s="71">
        <v>160</v>
      </c>
      <c r="D188" s="71">
        <v>1</v>
      </c>
      <c r="E188" s="71">
        <v>16</v>
      </c>
      <c r="F188" s="72">
        <f t="shared" si="8"/>
        <v>116001</v>
      </c>
      <c r="G188" s="73">
        <f ca="1">OFFSET(方块表!$K$2,MATCH(F188,方块表!B:B,0)-2,0,1,1)</f>
        <v>8</v>
      </c>
      <c r="H188" s="73">
        <f t="shared" ca="1" si="10"/>
        <v>128</v>
      </c>
      <c r="I188" s="73">
        <f t="shared" si="11"/>
        <v>16</v>
      </c>
      <c r="J188" s="72" t="str">
        <f ca="1">OFFSET(方块表!$I$2,MATCH(F188,方块表!B:B,0)-2,0,1,1)</f>
        <v>橙色钢化玻璃窗格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71">
        <v>16</v>
      </c>
      <c r="C189" s="71">
        <v>160</v>
      </c>
      <c r="D189" s="71">
        <v>2</v>
      </c>
      <c r="E189" s="71">
        <v>17</v>
      </c>
      <c r="F189" s="72">
        <f t="shared" si="8"/>
        <v>116002</v>
      </c>
      <c r="G189" s="73">
        <f ca="1">OFFSET(方块表!$K$2,MATCH(F189,方块表!B:B,0)-2,0,1,1)</f>
        <v>8</v>
      </c>
      <c r="H189" s="73">
        <f t="shared" ca="1" si="10"/>
        <v>136</v>
      </c>
      <c r="I189" s="73">
        <f t="shared" si="11"/>
        <v>17</v>
      </c>
      <c r="J189" s="72" t="str">
        <f ca="1">OFFSET(方块表!$I$2,MATCH(F189,方块表!B:B,0)-2,0,1,1)</f>
        <v>品红色钢化玻璃窗格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71">
        <v>16</v>
      </c>
      <c r="C190" s="71">
        <v>160</v>
      </c>
      <c r="D190" s="71">
        <v>3</v>
      </c>
      <c r="E190" s="71">
        <v>24</v>
      </c>
      <c r="F190" s="72">
        <f t="shared" si="8"/>
        <v>116003</v>
      </c>
      <c r="G190" s="73">
        <f ca="1">OFFSET(方块表!$K$2,MATCH(F190,方块表!B:B,0)-2,0,1,1)</f>
        <v>8</v>
      </c>
      <c r="H190" s="73">
        <f t="shared" ca="1" si="10"/>
        <v>192</v>
      </c>
      <c r="I190" s="73">
        <f t="shared" si="11"/>
        <v>24</v>
      </c>
      <c r="J190" s="72" t="str">
        <f ca="1">OFFSET(方块表!$I$2,MATCH(F190,方块表!B:B,0)-2,0,1,1)</f>
        <v>浅蓝色钢化玻璃窗格</v>
      </c>
      <c r="K190" s="54" t="str">
        <f>IF(COUNTIF(B$1:$B190,B190)=1,VLOOKUP(B190,图纸表!$A:$D,4,1),"")</f>
        <v/>
      </c>
    </row>
    <row r="191" spans="1:11">
      <c r="A191" s="54">
        <f t="shared" si="9"/>
        <v>190</v>
      </c>
      <c r="B191" s="71">
        <v>16</v>
      </c>
      <c r="C191" s="71">
        <v>160</v>
      </c>
      <c r="D191" s="71">
        <v>4</v>
      </c>
      <c r="E191" s="71">
        <v>16</v>
      </c>
      <c r="F191" s="72">
        <f t="shared" si="8"/>
        <v>116004</v>
      </c>
      <c r="G191" s="73">
        <f ca="1">OFFSET(方块表!$K$2,MATCH(F191,方块表!B:B,0)-2,0,1,1)</f>
        <v>8</v>
      </c>
      <c r="H191" s="73">
        <f t="shared" ca="1" si="10"/>
        <v>128</v>
      </c>
      <c r="I191" s="73">
        <f t="shared" si="11"/>
        <v>16</v>
      </c>
      <c r="J191" s="72" t="str">
        <f ca="1">OFFSET(方块表!$I$2,MATCH(F191,方块表!B:B,0)-2,0,1,1)</f>
        <v>黄色钢化玻璃窗格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71">
        <v>16</v>
      </c>
      <c r="C192" s="71">
        <v>160</v>
      </c>
      <c r="D192" s="71">
        <v>5</v>
      </c>
      <c r="E192" s="71">
        <v>12</v>
      </c>
      <c r="F192" s="72">
        <f t="shared" si="8"/>
        <v>116005</v>
      </c>
      <c r="G192" s="73">
        <f ca="1">OFFSET(方块表!$K$2,MATCH(F192,方块表!B:B,0)-2,0,1,1)</f>
        <v>8</v>
      </c>
      <c r="H192" s="73">
        <f t="shared" ca="1" si="10"/>
        <v>96</v>
      </c>
      <c r="I192" s="73">
        <f t="shared" si="11"/>
        <v>12</v>
      </c>
      <c r="J192" s="72" t="str">
        <f ca="1">OFFSET(方块表!$I$2,MATCH(F192,方块表!B:B,0)-2,0,1,1)</f>
        <v>浅绿色钢化玻璃窗格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71">
        <v>16</v>
      </c>
      <c r="C193" s="71">
        <v>160</v>
      </c>
      <c r="D193" s="71">
        <v>6</v>
      </c>
      <c r="E193" s="71">
        <v>13</v>
      </c>
      <c r="F193" s="72">
        <f t="shared" si="8"/>
        <v>116006</v>
      </c>
      <c r="G193" s="73">
        <f ca="1">OFFSET(方块表!$K$2,MATCH(F193,方块表!B:B,0)-2,0,1,1)</f>
        <v>8</v>
      </c>
      <c r="H193" s="73">
        <f t="shared" ca="1" si="10"/>
        <v>104</v>
      </c>
      <c r="I193" s="73">
        <f t="shared" si="11"/>
        <v>13</v>
      </c>
      <c r="J193" s="72" t="str">
        <f ca="1">OFFSET(方块表!$I$2,MATCH(F193,方块表!B:B,0)-2,0,1,1)</f>
        <v>粉色钢化玻璃窗格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71">
        <v>16</v>
      </c>
      <c r="C194" s="71">
        <v>160</v>
      </c>
      <c r="D194" s="71">
        <v>9</v>
      </c>
      <c r="E194" s="71">
        <v>13</v>
      </c>
      <c r="F194" s="72">
        <f t="shared" ref="F194:F257" si="12">_xlfn.NUMBERVALUE(CONCATENATE(1,IF(LEN(C194)=1,"00"&amp;C194,IF(LEN(C194)=2,"0"&amp;C194,C194)),IF(LEN(D194)=1,"0"&amp;D194,D194)))</f>
        <v>116009</v>
      </c>
      <c r="G194" s="73">
        <f ca="1">OFFSET(方块表!$K$2,MATCH(F194,方块表!B:B,0)-2,0,1,1)</f>
        <v>8</v>
      </c>
      <c r="H194" s="73">
        <f t="shared" ca="1" si="10"/>
        <v>104</v>
      </c>
      <c r="I194" s="73">
        <f t="shared" si="11"/>
        <v>13</v>
      </c>
      <c r="J194" s="72" t="str">
        <f ca="1">OFFSET(方块表!$I$2,MATCH(F194,方块表!B:B,0)-2,0,1,1)</f>
        <v>青色钢化玻璃窗格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71">
        <v>16</v>
      </c>
      <c r="C195" s="71">
        <v>160</v>
      </c>
      <c r="D195" s="71">
        <v>12</v>
      </c>
      <c r="E195" s="71">
        <v>16</v>
      </c>
      <c r="F195" s="72">
        <f t="shared" si="12"/>
        <v>116012</v>
      </c>
      <c r="G195" s="73">
        <f ca="1">OFFSET(方块表!$K$2,MATCH(F195,方块表!B:B,0)-2,0,1,1)</f>
        <v>8</v>
      </c>
      <c r="H195" s="73">
        <f t="shared" ref="H195:H258" ca="1" si="14">G195*E195</f>
        <v>128</v>
      </c>
      <c r="I195" s="73">
        <f t="shared" ref="I195:I258" si="15">E195</f>
        <v>16</v>
      </c>
      <c r="J195" s="72" t="str">
        <f ca="1">OFFSET(方块表!$I$2,MATCH(F195,方块表!B:B,0)-2,0,1,1)</f>
        <v>棕色钢化玻璃窗格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71">
        <v>16</v>
      </c>
      <c r="C196" s="71">
        <v>164</v>
      </c>
      <c r="D196" s="71">
        <v>0</v>
      </c>
      <c r="E196" s="71">
        <v>102</v>
      </c>
      <c r="F196" s="72">
        <f t="shared" si="12"/>
        <v>116400</v>
      </c>
      <c r="G196" s="73">
        <f ca="1">OFFSET(方块表!$K$2,MATCH(F196,方块表!B:B,0)-2,0,1,1)</f>
        <v>6</v>
      </c>
      <c r="H196" s="73">
        <f t="shared" ca="1" si="14"/>
        <v>612</v>
      </c>
      <c r="I196" s="73">
        <f t="shared" si="15"/>
        <v>102</v>
      </c>
      <c r="J196" s="72" t="str">
        <f ca="1">OFFSET(方块表!$I$2,MATCH(F196,方块表!B:B,0)-2,0,1,1)</f>
        <v>暗橡木楼梯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71">
        <v>16</v>
      </c>
      <c r="C197" s="71">
        <v>171</v>
      </c>
      <c r="D197" s="71">
        <v>14</v>
      </c>
      <c r="E197" s="71">
        <v>9</v>
      </c>
      <c r="F197" s="72">
        <f t="shared" si="12"/>
        <v>117114</v>
      </c>
      <c r="G197" s="73">
        <f ca="1">OFFSET(方块表!$K$2,MATCH(F197,方块表!B:B,0)-2,0,1,1)</f>
        <v>4</v>
      </c>
      <c r="H197" s="73">
        <f t="shared" ca="1" si="14"/>
        <v>36</v>
      </c>
      <c r="I197" s="73">
        <f t="shared" si="15"/>
        <v>9</v>
      </c>
      <c r="J197" s="72" t="str">
        <f ca="1">OFFSET(方块表!$I$2,MATCH(F197,方块表!B:B,0)-2,0,1,1)</f>
        <v>红色地毯</v>
      </c>
      <c r="K197" s="54" t="str">
        <f>IF(COUNTIF(B$1:$B197,B197)=1,VLOOKUP(B197,图纸表!$A:$D,4,1),"")</f>
        <v/>
      </c>
    </row>
    <row r="198" spans="1:11">
      <c r="A198" s="54">
        <f t="shared" si="13"/>
        <v>197</v>
      </c>
      <c r="B198" s="71">
        <v>17</v>
      </c>
      <c r="C198" s="71">
        <v>4</v>
      </c>
      <c r="D198" s="71">
        <v>0</v>
      </c>
      <c r="E198" s="71">
        <v>40</v>
      </c>
      <c r="F198" s="72">
        <f t="shared" si="12"/>
        <v>100400</v>
      </c>
      <c r="G198" s="73">
        <f ca="1">OFFSET(方块表!$K$2,MATCH(F198,方块表!B:B,0)-2,0,1,1)</f>
        <v>2</v>
      </c>
      <c r="H198" s="73">
        <f t="shared" ca="1" si="14"/>
        <v>80</v>
      </c>
      <c r="I198" s="73">
        <f t="shared" si="15"/>
        <v>40</v>
      </c>
      <c r="J198" s="72" t="str">
        <f ca="1">OFFSET(方块表!$I$2,MATCH(F198,方块表!B:B,0)-2,0,1,1)</f>
        <v>鹅卵石</v>
      </c>
      <c r="K198" s="54" t="str">
        <f>IF(COUNTIF(B$1:$B198,B198)=1,VLOOKUP(B198,图纸表!$A:$D,4,1),"")</f>
        <v>build_12_11x11x10-1.schematic</v>
      </c>
    </row>
    <row r="199" spans="1:11">
      <c r="A199" s="54">
        <f t="shared" si="13"/>
        <v>198</v>
      </c>
      <c r="B199" s="71">
        <v>17</v>
      </c>
      <c r="C199" s="71">
        <v>5</v>
      </c>
      <c r="D199" s="71">
        <v>0</v>
      </c>
      <c r="E199" s="71">
        <v>88</v>
      </c>
      <c r="F199" s="72">
        <f t="shared" si="12"/>
        <v>100500</v>
      </c>
      <c r="G199" s="73">
        <f ca="1">OFFSET(方块表!$K$2,MATCH(F199,方块表!B:B,0)-2,0,1,1)</f>
        <v>4</v>
      </c>
      <c r="H199" s="73">
        <f t="shared" ca="1" si="14"/>
        <v>352</v>
      </c>
      <c r="I199" s="73">
        <f t="shared" si="15"/>
        <v>88</v>
      </c>
      <c r="J199" s="72" t="str">
        <f ca="1">OFFSET(方块表!$I$2,MATCH(F199,方块表!B:B,0)-2,0,1,1)</f>
        <v>橡木板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71">
        <v>17</v>
      </c>
      <c r="C200" s="71">
        <v>5</v>
      </c>
      <c r="D200" s="71">
        <v>2</v>
      </c>
      <c r="E200" s="71">
        <v>33</v>
      </c>
      <c r="F200" s="72">
        <f t="shared" si="12"/>
        <v>100502</v>
      </c>
      <c r="G200" s="73">
        <f ca="1">OFFSET(方块表!$K$2,MATCH(F200,方块表!B:B,0)-2,0,1,1)</f>
        <v>4</v>
      </c>
      <c r="H200" s="73">
        <f t="shared" ca="1" si="14"/>
        <v>132</v>
      </c>
      <c r="I200" s="73">
        <f t="shared" si="15"/>
        <v>33</v>
      </c>
      <c r="J200" s="72" t="str">
        <f ca="1">OFFSET(方块表!$I$2,MATCH(F200,方块表!B:B,0)-2,0,1,1)</f>
        <v>桦树木板</v>
      </c>
      <c r="K200" s="54" t="str">
        <f>IF(COUNTIF(B$1:$B200,B200)=1,VLOOKUP(B200,图纸表!$A:$D,4,1),"")</f>
        <v/>
      </c>
    </row>
    <row r="201" spans="1:11">
      <c r="A201" s="54">
        <f t="shared" si="13"/>
        <v>200</v>
      </c>
      <c r="B201" s="71">
        <v>17</v>
      </c>
      <c r="C201" s="71">
        <v>17</v>
      </c>
      <c r="D201" s="71">
        <v>0</v>
      </c>
      <c r="E201" s="71">
        <v>11</v>
      </c>
      <c r="F201" s="72">
        <f t="shared" si="12"/>
        <v>101700</v>
      </c>
      <c r="G201" s="73">
        <f ca="1">OFFSET(方块表!$K$2,MATCH(F201,方块表!B:B,0)-2,0,1,1)</f>
        <v>2</v>
      </c>
      <c r="H201" s="73">
        <f t="shared" ca="1" si="14"/>
        <v>22</v>
      </c>
      <c r="I201" s="73">
        <f t="shared" si="15"/>
        <v>11</v>
      </c>
      <c r="J201" s="72" t="str">
        <f ca="1">OFFSET(方块表!$I$2,MATCH(F201,方块表!B:B,0)-2,0,1,1)</f>
        <v>橡树木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71">
        <v>17</v>
      </c>
      <c r="C202" s="71">
        <v>53</v>
      </c>
      <c r="D202" s="71">
        <v>0</v>
      </c>
      <c r="E202" s="71">
        <v>102</v>
      </c>
      <c r="F202" s="72">
        <f t="shared" si="12"/>
        <v>105300</v>
      </c>
      <c r="G202" s="73">
        <f ca="1">OFFSET(方块表!$K$2,MATCH(F202,方块表!B:B,0)-2,0,1,1)</f>
        <v>6</v>
      </c>
      <c r="H202" s="73">
        <f t="shared" ca="1" si="14"/>
        <v>612</v>
      </c>
      <c r="I202" s="73">
        <f t="shared" si="15"/>
        <v>102</v>
      </c>
      <c r="J202" s="72" t="str">
        <f ca="1">OFFSET(方块表!$I$2,MATCH(F202,方块表!B:B,0)-2,0,1,1)</f>
        <v>橡木楼梯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71">
        <v>17</v>
      </c>
      <c r="C203" s="71">
        <v>126</v>
      </c>
      <c r="D203" s="71">
        <v>0</v>
      </c>
      <c r="E203" s="71">
        <v>18</v>
      </c>
      <c r="F203" s="72">
        <f t="shared" si="12"/>
        <v>112600</v>
      </c>
      <c r="G203" s="73">
        <f ca="1">OFFSET(方块表!$K$2,MATCH(F203,方块表!B:B,0)-2,0,1,1)</f>
        <v>6</v>
      </c>
      <c r="H203" s="73">
        <f t="shared" ca="1" si="14"/>
        <v>108</v>
      </c>
      <c r="I203" s="73">
        <f t="shared" si="15"/>
        <v>18</v>
      </c>
      <c r="J203" s="72" t="str">
        <f ca="1">OFFSET(方块表!$I$2,MATCH(F203,方块表!B:B,0)-2,0,1,1)</f>
        <v>单层橡木板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71">
        <v>18</v>
      </c>
      <c r="C204" s="71">
        <v>4</v>
      </c>
      <c r="D204" s="71">
        <v>0</v>
      </c>
      <c r="E204" s="71">
        <v>14</v>
      </c>
      <c r="F204" s="72">
        <f t="shared" si="12"/>
        <v>100400</v>
      </c>
      <c r="G204" s="73">
        <f ca="1">OFFSET(方块表!$K$2,MATCH(F204,方块表!B:B,0)-2,0,1,1)</f>
        <v>2</v>
      </c>
      <c r="H204" s="73">
        <f t="shared" ca="1" si="14"/>
        <v>28</v>
      </c>
      <c r="I204" s="73">
        <f t="shared" si="15"/>
        <v>14</v>
      </c>
      <c r="J204" s="72" t="str">
        <f ca="1">OFFSET(方块表!$I$2,MATCH(F204,方块表!B:B,0)-2,0,1,1)</f>
        <v>鹅卵石</v>
      </c>
      <c r="K204" s="54" t="str">
        <f>IF(COUNTIF(B$1:$B204,B204)=1,VLOOKUP(B204,图纸表!$A:$D,4,1),"")</f>
        <v>build_13_11x11x10-0.schematic</v>
      </c>
    </row>
    <row r="205" spans="1:11">
      <c r="A205" s="54">
        <f t="shared" si="13"/>
        <v>204</v>
      </c>
      <c r="B205" s="71">
        <v>18</v>
      </c>
      <c r="C205" s="71">
        <v>5</v>
      </c>
      <c r="D205" s="71">
        <v>0</v>
      </c>
      <c r="E205" s="71">
        <v>63</v>
      </c>
      <c r="F205" s="72">
        <f t="shared" si="12"/>
        <v>100500</v>
      </c>
      <c r="G205" s="73">
        <f ca="1">OFFSET(方块表!$K$2,MATCH(F205,方块表!B:B,0)-2,0,1,1)</f>
        <v>4</v>
      </c>
      <c r="H205" s="73">
        <f t="shared" ca="1" si="14"/>
        <v>252</v>
      </c>
      <c r="I205" s="73">
        <f t="shared" si="15"/>
        <v>63</v>
      </c>
      <c r="J205" s="72" t="str">
        <f ca="1">OFFSET(方块表!$I$2,MATCH(F205,方块表!B:B,0)-2,0,1,1)</f>
        <v>橡木板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71">
        <v>18</v>
      </c>
      <c r="C206" s="71">
        <v>17</v>
      </c>
      <c r="D206" s="71">
        <v>0</v>
      </c>
      <c r="E206" s="71">
        <v>84</v>
      </c>
      <c r="F206" s="72">
        <f t="shared" si="12"/>
        <v>101700</v>
      </c>
      <c r="G206" s="73">
        <f ca="1">OFFSET(方块表!$K$2,MATCH(F206,方块表!B:B,0)-2,0,1,1)</f>
        <v>2</v>
      </c>
      <c r="H206" s="73">
        <f t="shared" ca="1" si="14"/>
        <v>168</v>
      </c>
      <c r="I206" s="73">
        <f t="shared" si="15"/>
        <v>84</v>
      </c>
      <c r="J206" s="72" t="str">
        <f ca="1">OFFSET(方块表!$I$2,MATCH(F206,方块表!B:B,0)-2,0,1,1)</f>
        <v>橡树木</v>
      </c>
      <c r="K206" s="54" t="str">
        <f>IF(COUNTIF(B$1:$B206,B206)=1,VLOOKUP(B206,图纸表!$A:$D,4,1),"")</f>
        <v/>
      </c>
    </row>
    <row r="207" spans="1:11">
      <c r="A207" s="54">
        <f t="shared" si="13"/>
        <v>206</v>
      </c>
      <c r="B207" s="71">
        <v>18</v>
      </c>
      <c r="C207" s="71">
        <v>53</v>
      </c>
      <c r="D207" s="71">
        <v>0</v>
      </c>
      <c r="E207" s="71">
        <v>14</v>
      </c>
      <c r="F207" s="72">
        <f t="shared" si="12"/>
        <v>105300</v>
      </c>
      <c r="G207" s="73">
        <f ca="1">OFFSET(方块表!$K$2,MATCH(F207,方块表!B:B,0)-2,0,1,1)</f>
        <v>6</v>
      </c>
      <c r="H207" s="73">
        <f t="shared" ca="1" si="14"/>
        <v>84</v>
      </c>
      <c r="I207" s="73">
        <f t="shared" si="15"/>
        <v>14</v>
      </c>
      <c r="J207" s="72" t="str">
        <f ca="1">OFFSET(方块表!$I$2,MATCH(F207,方块表!B:B,0)-2,0,1,1)</f>
        <v>橡木楼梯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71">
        <v>18</v>
      </c>
      <c r="C208" s="71">
        <v>85</v>
      </c>
      <c r="D208" s="71">
        <v>0</v>
      </c>
      <c r="E208" s="71">
        <v>11</v>
      </c>
      <c r="F208" s="72">
        <f t="shared" si="12"/>
        <v>108500</v>
      </c>
      <c r="G208" s="73">
        <f ca="1">OFFSET(方块表!$K$2,MATCH(F208,方块表!B:B,0)-2,0,1,1)</f>
        <v>6</v>
      </c>
      <c r="H208" s="73">
        <f t="shared" ca="1" si="14"/>
        <v>66</v>
      </c>
      <c r="I208" s="73">
        <f t="shared" si="15"/>
        <v>11</v>
      </c>
      <c r="J208" s="72" t="str">
        <f ca="1">OFFSET(方块表!$I$2,MATCH(F208,方块表!B:B,0)-2,0,1,1)</f>
        <v>橡木栅栏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71">
        <v>18</v>
      </c>
      <c r="C209" s="71">
        <v>102</v>
      </c>
      <c r="D209" s="71">
        <v>0</v>
      </c>
      <c r="E209" s="71">
        <v>16</v>
      </c>
      <c r="F209" s="72">
        <f t="shared" si="12"/>
        <v>110200</v>
      </c>
      <c r="G209" s="73">
        <f ca="1">OFFSET(方块表!$K$2,MATCH(F209,方块表!B:B,0)-2,0,1,1)</f>
        <v>6</v>
      </c>
      <c r="H209" s="73">
        <f t="shared" ca="1" si="14"/>
        <v>96</v>
      </c>
      <c r="I209" s="73">
        <f t="shared" si="15"/>
        <v>16</v>
      </c>
      <c r="J209" s="72" t="str">
        <f ca="1">OFFSET(方块表!$I$2,MATCH(F209,方块表!B:B,0)-2,0,1,1)</f>
        <v>玻璃窗格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71">
        <v>18</v>
      </c>
      <c r="C210" s="71">
        <v>126</v>
      </c>
      <c r="D210" s="71">
        <v>0</v>
      </c>
      <c r="E210" s="71">
        <v>60</v>
      </c>
      <c r="F210" s="72">
        <f t="shared" si="12"/>
        <v>112600</v>
      </c>
      <c r="G210" s="73">
        <f ca="1">OFFSET(方块表!$K$2,MATCH(F210,方块表!B:B,0)-2,0,1,1)</f>
        <v>6</v>
      </c>
      <c r="H210" s="73">
        <f t="shared" ca="1" si="14"/>
        <v>360</v>
      </c>
      <c r="I210" s="73">
        <f t="shared" si="15"/>
        <v>60</v>
      </c>
      <c r="J210" s="72" t="str">
        <f ca="1">OFFSET(方块表!$I$2,MATCH(F210,方块表!B:B,0)-2,0,1,1)</f>
        <v>单层橡木板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71">
        <v>19</v>
      </c>
      <c r="C211" s="71">
        <v>17</v>
      </c>
      <c r="D211" s="71">
        <v>0</v>
      </c>
      <c r="E211" s="71">
        <v>31</v>
      </c>
      <c r="F211" s="72">
        <f t="shared" si="12"/>
        <v>101700</v>
      </c>
      <c r="G211" s="73">
        <f ca="1">OFFSET(方块表!$K$2,MATCH(F211,方块表!B:B,0)-2,0,1,1)</f>
        <v>2</v>
      </c>
      <c r="H211" s="73">
        <f t="shared" ca="1" si="14"/>
        <v>62</v>
      </c>
      <c r="I211" s="73">
        <f t="shared" si="15"/>
        <v>31</v>
      </c>
      <c r="J211" s="72" t="str">
        <f ca="1">OFFSET(方块表!$I$2,MATCH(F211,方块表!B:B,0)-2,0,1,1)</f>
        <v>橡树木</v>
      </c>
      <c r="K211" s="54" t="str">
        <f>IF(COUNTIF(B$1:$B211,B211)=1,VLOOKUP(B211,图纸表!$A:$D,4,1),"")</f>
        <v>Landscape_01_9x9x15-0.schematic</v>
      </c>
    </row>
    <row r="212" spans="1:11">
      <c r="A212" s="54">
        <f t="shared" si="13"/>
        <v>211</v>
      </c>
      <c r="B212" s="71">
        <v>19</v>
      </c>
      <c r="C212" s="71">
        <v>18</v>
      </c>
      <c r="D212" s="71">
        <v>0</v>
      </c>
      <c r="E212" s="71">
        <v>38</v>
      </c>
      <c r="F212" s="72">
        <f t="shared" si="12"/>
        <v>101800</v>
      </c>
      <c r="G212" s="73">
        <f ca="1">OFFSET(方块表!$K$2,MATCH(F212,方块表!B:B,0)-2,0,1,1)</f>
        <v>6</v>
      </c>
      <c r="H212" s="73">
        <f t="shared" ca="1" si="14"/>
        <v>228</v>
      </c>
      <c r="I212" s="73">
        <f t="shared" si="15"/>
        <v>38</v>
      </c>
      <c r="J212" s="72" t="str">
        <f ca="1">OFFSET(方块表!$I$2,MATCH(F212,方块表!B:B,0)-2,0,1,1)</f>
        <v>橡树叶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71">
        <v>19</v>
      </c>
      <c r="C213" s="71">
        <v>18</v>
      </c>
      <c r="D213" s="71">
        <v>1</v>
      </c>
      <c r="E213" s="71">
        <v>100</v>
      </c>
      <c r="F213" s="72">
        <f t="shared" si="12"/>
        <v>101801</v>
      </c>
      <c r="G213" s="73">
        <f ca="1">OFFSET(方块表!$K$2,MATCH(F213,方块表!B:B,0)-2,0,1,1)</f>
        <v>6</v>
      </c>
      <c r="H213" s="73">
        <f t="shared" ca="1" si="14"/>
        <v>600</v>
      </c>
      <c r="I213" s="73">
        <f t="shared" si="15"/>
        <v>100</v>
      </c>
      <c r="J213" s="72" t="str">
        <f ca="1">OFFSET(方块表!$I$2,MATCH(F213,方块表!B:B,0)-2,0,1,1)</f>
        <v>云杉树叶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71">
        <v>20</v>
      </c>
      <c r="C214" s="71">
        <v>44</v>
      </c>
      <c r="D214" s="71">
        <v>5</v>
      </c>
      <c r="E214" s="71">
        <v>9</v>
      </c>
      <c r="F214" s="72">
        <f t="shared" si="12"/>
        <v>104405</v>
      </c>
      <c r="G214" s="73">
        <f ca="1">OFFSET(方块表!$K$2,MATCH(F214,方块表!B:B,0)-2,0,1,1)</f>
        <v>6</v>
      </c>
      <c r="H214" s="73">
        <f t="shared" ca="1" si="14"/>
        <v>54</v>
      </c>
      <c r="I214" s="73">
        <f t="shared" si="15"/>
        <v>9</v>
      </c>
      <c r="J214" s="72" t="str">
        <f ca="1">OFFSET(方块表!$I$2,MATCH(F214,方块表!B:B,0)-2,0,1,1)</f>
        <v>石砖板</v>
      </c>
      <c r="K214" s="54" t="str">
        <f>IF(COUNTIF(B$1:$B214,B214)=1,VLOOKUP(B214,图纸表!$A:$D,4,1),"")</f>
        <v>Landscape_02_3x3x5-0.schematic</v>
      </c>
    </row>
    <row r="215" spans="1:11">
      <c r="A215" s="54">
        <f t="shared" si="13"/>
        <v>214</v>
      </c>
      <c r="B215" s="71">
        <v>20</v>
      </c>
      <c r="C215" s="71">
        <v>89</v>
      </c>
      <c r="D215" s="71">
        <v>0</v>
      </c>
      <c r="E215" s="71">
        <v>1</v>
      </c>
      <c r="F215" s="72">
        <f t="shared" si="12"/>
        <v>108900</v>
      </c>
      <c r="G215" s="73">
        <f ca="1">OFFSET(方块表!$K$2,MATCH(F215,方块表!B:B,0)-2,0,1,1)</f>
        <v>10</v>
      </c>
      <c r="H215" s="73">
        <f t="shared" ca="1" si="14"/>
        <v>10</v>
      </c>
      <c r="I215" s="73">
        <f t="shared" si="15"/>
        <v>1</v>
      </c>
      <c r="J215" s="72" t="str">
        <f ca="1">OFFSET(方块表!$I$2,MATCH(F215,方块表!B:B,0)-2,0,1,1)</f>
        <v>萤石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71">
        <v>20</v>
      </c>
      <c r="C216" s="71">
        <v>98</v>
      </c>
      <c r="D216" s="71">
        <v>3</v>
      </c>
      <c r="E216" s="71">
        <v>1</v>
      </c>
      <c r="F216" s="72">
        <f t="shared" si="12"/>
        <v>109803</v>
      </c>
      <c r="G216" s="73">
        <f ca="1">OFFSET(方块表!$K$2,MATCH(F216,方块表!B:B,0)-2,0,1,1)</f>
        <v>4</v>
      </c>
      <c r="H216" s="73">
        <f t="shared" ca="1" si="14"/>
        <v>4</v>
      </c>
      <c r="I216" s="73">
        <f t="shared" si="15"/>
        <v>1</v>
      </c>
      <c r="J216" s="72" t="str">
        <f ca="1">OFFSET(方块表!$I$2,MATCH(F216,方块表!B:B,0)-2,0,1,1)</f>
        <v>凿刻石砖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71">
        <v>20</v>
      </c>
      <c r="C217" s="71">
        <v>139</v>
      </c>
      <c r="D217" s="71">
        <v>0</v>
      </c>
      <c r="E217" s="71">
        <v>1</v>
      </c>
      <c r="F217" s="72">
        <f t="shared" si="12"/>
        <v>113900</v>
      </c>
      <c r="G217" s="73">
        <f ca="1">OFFSET(方块表!$K$2,MATCH(F217,方块表!B:B,0)-2,0,1,1)</f>
        <v>6</v>
      </c>
      <c r="H217" s="73">
        <f t="shared" ca="1" si="14"/>
        <v>6</v>
      </c>
      <c r="I217" s="73">
        <f t="shared" si="15"/>
        <v>1</v>
      </c>
      <c r="J217" s="72" t="str">
        <f ca="1">OFFSET(方块表!$I$2,MATCH(F217,方块表!B:B,0)-2,0,1,1)</f>
        <v>鹅卵石墙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71">
        <v>21</v>
      </c>
      <c r="C218" s="71">
        <v>18</v>
      </c>
      <c r="D218" s="71">
        <v>1</v>
      </c>
      <c r="E218" s="71">
        <v>3</v>
      </c>
      <c r="F218" s="72">
        <f t="shared" si="12"/>
        <v>101801</v>
      </c>
      <c r="G218" s="73">
        <f ca="1">OFFSET(方块表!$K$2,MATCH(F218,方块表!B:B,0)-2,0,1,1)</f>
        <v>6</v>
      </c>
      <c r="H218" s="73">
        <f t="shared" ca="1" si="14"/>
        <v>18</v>
      </c>
      <c r="I218" s="73">
        <f t="shared" si="15"/>
        <v>3</v>
      </c>
      <c r="J218" s="72" t="str">
        <f ca="1">OFFSET(方块表!$I$2,MATCH(F218,方块表!B:B,0)-2,0,1,1)</f>
        <v>云杉树叶</v>
      </c>
      <c r="K218" s="54" t="str">
        <f>IF(COUNTIF(B$1:$B218,B218)=1,VLOOKUP(B218,图纸表!$A:$D,4,1),"")</f>
        <v>Landscape_03_1x1x5-0.schematic</v>
      </c>
    </row>
    <row r="219" spans="1:11">
      <c r="A219" s="54">
        <f t="shared" si="13"/>
        <v>218</v>
      </c>
      <c r="B219" s="71">
        <v>21</v>
      </c>
      <c r="C219" s="71">
        <v>85</v>
      </c>
      <c r="D219" s="71">
        <v>0</v>
      </c>
      <c r="E219" s="71">
        <v>1</v>
      </c>
      <c r="F219" s="72">
        <f t="shared" si="12"/>
        <v>108500</v>
      </c>
      <c r="G219" s="73">
        <f ca="1">OFFSET(方块表!$K$2,MATCH(F219,方块表!B:B,0)-2,0,1,1)</f>
        <v>6</v>
      </c>
      <c r="H219" s="73">
        <f t="shared" ca="1" si="14"/>
        <v>6</v>
      </c>
      <c r="I219" s="73">
        <f t="shared" si="15"/>
        <v>1</v>
      </c>
      <c r="J219" s="72" t="str">
        <f ca="1">OFFSET(方块表!$I$2,MATCH(F219,方块表!B:B,0)-2,0,1,1)</f>
        <v>橡木栅栏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71">
        <v>22</v>
      </c>
      <c r="C220" s="71">
        <v>2</v>
      </c>
      <c r="D220" s="71">
        <v>0</v>
      </c>
      <c r="E220" s="71">
        <v>20</v>
      </c>
      <c r="F220" s="72">
        <f t="shared" si="12"/>
        <v>100200</v>
      </c>
      <c r="G220" s="73">
        <f ca="1">OFFSET(方块表!$K$2,MATCH(F220,方块表!B:B,0)-2,0,1,1)</f>
        <v>2</v>
      </c>
      <c r="H220" s="73">
        <f t="shared" ca="1" si="14"/>
        <v>40</v>
      </c>
      <c r="I220" s="73">
        <f t="shared" si="15"/>
        <v>20</v>
      </c>
      <c r="J220" s="72" t="str">
        <f ca="1">OFFSET(方块表!$I$2,MATCH(F220,方块表!B:B,0)-2,0,1,1)</f>
        <v>草方块</v>
      </c>
      <c r="K220" s="54" t="str">
        <f>IF(COUNTIF(B$1:$B220,B220)=1,VLOOKUP(B220,图纸表!$A:$D,4,1),"")</f>
        <v>Landscape_04_5x5x2-1.schematic</v>
      </c>
    </row>
    <row r="221" spans="1:11">
      <c r="A221" s="54">
        <f t="shared" si="13"/>
        <v>220</v>
      </c>
      <c r="B221" s="71">
        <v>22</v>
      </c>
      <c r="C221" s="71">
        <v>3</v>
      </c>
      <c r="D221" s="71">
        <v>0</v>
      </c>
      <c r="E221" s="71">
        <v>1</v>
      </c>
      <c r="F221" s="72">
        <f t="shared" si="12"/>
        <v>100300</v>
      </c>
      <c r="G221" s="73">
        <f ca="1">OFFSET(方块表!$K$2,MATCH(F221,方块表!B:B,0)-2,0,1,1)</f>
        <v>2</v>
      </c>
      <c r="H221" s="73">
        <f t="shared" ca="1" si="14"/>
        <v>2</v>
      </c>
      <c r="I221" s="73">
        <f t="shared" si="15"/>
        <v>1</v>
      </c>
      <c r="J221" s="72" t="str">
        <f ca="1">OFFSET(方块表!$I$2,MATCH(F221,方块表!B:B,0)-2,0,1,1)</f>
        <v>泥土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71">
        <v>22</v>
      </c>
      <c r="C222" s="71">
        <v>41</v>
      </c>
      <c r="D222" s="71">
        <v>0</v>
      </c>
      <c r="E222" s="71">
        <v>4</v>
      </c>
      <c r="F222" s="72">
        <f t="shared" si="12"/>
        <v>104100</v>
      </c>
      <c r="G222" s="73">
        <f ca="1">OFFSET(方块表!$K$2,MATCH(F222,方块表!B:B,0)-2,0,1,1)</f>
        <v>8</v>
      </c>
      <c r="H222" s="73">
        <f t="shared" ca="1" si="14"/>
        <v>32</v>
      </c>
      <c r="I222" s="73">
        <f t="shared" si="15"/>
        <v>4</v>
      </c>
      <c r="J222" s="72" t="str">
        <f ca="1">OFFSET(方块表!$I$2,MATCH(F222,方块表!B:B,0)-2,0,1,1)</f>
        <v>金块</v>
      </c>
      <c r="K222" s="54" t="str">
        <f>IF(COUNTIF(B$1:$B222,B222)=1,VLOOKUP(B222,图纸表!$A:$D,4,1),"")</f>
        <v/>
      </c>
    </row>
    <row r="223" spans="1:11">
      <c r="A223" s="54">
        <f t="shared" si="13"/>
        <v>222</v>
      </c>
      <c r="B223" s="71">
        <v>22</v>
      </c>
      <c r="C223" s="71">
        <v>44</v>
      </c>
      <c r="D223" s="71">
        <v>5</v>
      </c>
      <c r="E223" s="71">
        <v>4</v>
      </c>
      <c r="F223" s="72">
        <f t="shared" si="12"/>
        <v>104405</v>
      </c>
      <c r="G223" s="73">
        <f ca="1">OFFSET(方块表!$K$2,MATCH(F223,方块表!B:B,0)-2,0,1,1)</f>
        <v>6</v>
      </c>
      <c r="H223" s="73">
        <f t="shared" ca="1" si="14"/>
        <v>24</v>
      </c>
      <c r="I223" s="73">
        <f t="shared" si="15"/>
        <v>4</v>
      </c>
      <c r="J223" s="72" t="str">
        <f ca="1">OFFSET(方块表!$I$2,MATCH(F223,方块表!B:B,0)-2,0,1,1)</f>
        <v>石砖板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71">
        <v>22</v>
      </c>
      <c r="C224" s="71">
        <v>89</v>
      </c>
      <c r="D224" s="71">
        <v>0</v>
      </c>
      <c r="E224" s="71">
        <v>1</v>
      </c>
      <c r="F224" s="72">
        <f t="shared" si="12"/>
        <v>108900</v>
      </c>
      <c r="G224" s="73">
        <f ca="1">OFFSET(方块表!$K$2,MATCH(F224,方块表!B:B,0)-2,0,1,1)</f>
        <v>10</v>
      </c>
      <c r="H224" s="73">
        <f t="shared" ca="1" si="14"/>
        <v>10</v>
      </c>
      <c r="I224" s="73">
        <f t="shared" si="15"/>
        <v>1</v>
      </c>
      <c r="J224" s="72" t="str">
        <f ca="1">OFFSET(方块表!$I$2,MATCH(F224,方块表!B:B,0)-2,0,1,1)</f>
        <v>萤石</v>
      </c>
      <c r="K224" s="54" t="str">
        <f>IF(COUNTIF(B$1:$B224,B224)=1,VLOOKUP(B224,图纸表!$A:$D,4,1),"")</f>
        <v/>
      </c>
    </row>
    <row r="225" spans="1:11">
      <c r="A225" s="54">
        <f t="shared" si="13"/>
        <v>224</v>
      </c>
      <c r="B225" s="71">
        <v>22</v>
      </c>
      <c r="C225" s="71">
        <v>171</v>
      </c>
      <c r="D225" s="71">
        <v>14</v>
      </c>
      <c r="E225" s="71">
        <v>16</v>
      </c>
      <c r="F225" s="72">
        <f t="shared" si="12"/>
        <v>117114</v>
      </c>
      <c r="G225" s="73">
        <f ca="1">OFFSET(方块表!$K$2,MATCH(F225,方块表!B:B,0)-2,0,1,1)</f>
        <v>4</v>
      </c>
      <c r="H225" s="73">
        <f t="shared" ca="1" si="14"/>
        <v>64</v>
      </c>
      <c r="I225" s="73">
        <f t="shared" si="15"/>
        <v>16</v>
      </c>
      <c r="J225" s="72" t="str">
        <f ca="1">OFFSET(方块表!$I$2,MATCH(F225,方块表!B:B,0)-2,0,1,1)</f>
        <v>红色地毯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71">
        <v>23</v>
      </c>
      <c r="C226" s="71">
        <v>41</v>
      </c>
      <c r="D226" s="71">
        <v>0</v>
      </c>
      <c r="E226" s="71">
        <v>9</v>
      </c>
      <c r="F226" s="72">
        <f t="shared" si="12"/>
        <v>104100</v>
      </c>
      <c r="G226" s="73">
        <f ca="1">OFFSET(方块表!$K$2,MATCH(F226,方块表!B:B,0)-2,0,1,1)</f>
        <v>8</v>
      </c>
      <c r="H226" s="73">
        <f t="shared" ca="1" si="14"/>
        <v>72</v>
      </c>
      <c r="I226" s="73">
        <f t="shared" si="15"/>
        <v>9</v>
      </c>
      <c r="J226" s="72" t="str">
        <f ca="1">OFFSET(方块表!$I$2,MATCH(F226,方块表!B:B,0)-2,0,1,1)</f>
        <v>金块</v>
      </c>
      <c r="K226" s="54" t="str">
        <f>IF(COUNTIF(B$1:$B226,B226)=1,VLOOKUP(B226,图纸表!$A:$D,4,1),"")</f>
        <v>Landscape_05_5x5x4-0.schematic</v>
      </c>
    </row>
    <row r="227" spans="1:11">
      <c r="A227" s="54">
        <f t="shared" si="13"/>
        <v>226</v>
      </c>
      <c r="B227" s="71">
        <v>23</v>
      </c>
      <c r="C227" s="71">
        <v>57</v>
      </c>
      <c r="D227" s="71">
        <v>0</v>
      </c>
      <c r="E227" s="71">
        <v>16</v>
      </c>
      <c r="F227" s="72">
        <f t="shared" si="12"/>
        <v>105700</v>
      </c>
      <c r="G227" s="73">
        <f ca="1">OFFSET(方块表!$K$2,MATCH(F227,方块表!B:B,0)-2,0,1,1)</f>
        <v>10</v>
      </c>
      <c r="H227" s="73">
        <f t="shared" ca="1" si="14"/>
        <v>160</v>
      </c>
      <c r="I227" s="73">
        <f t="shared" si="15"/>
        <v>16</v>
      </c>
      <c r="J227" s="72" t="str">
        <f ca="1">OFFSET(方块表!$I$2,MATCH(F227,方块表!B:B,0)-2,0,1,1)</f>
        <v>钻石块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71">
        <v>23</v>
      </c>
      <c r="C228" s="71">
        <v>138</v>
      </c>
      <c r="D228" s="71">
        <v>0</v>
      </c>
      <c r="E228" s="71">
        <v>1</v>
      </c>
      <c r="F228" s="72">
        <f t="shared" si="12"/>
        <v>113800</v>
      </c>
      <c r="G228" s="73">
        <f ca="1">OFFSET(方块表!$K$2,MATCH(F228,方块表!B:B,0)-2,0,1,1)</f>
        <v>12</v>
      </c>
      <c r="H228" s="73">
        <f t="shared" ca="1" si="14"/>
        <v>12</v>
      </c>
      <c r="I228" s="73">
        <f t="shared" si="15"/>
        <v>1</v>
      </c>
      <c r="J228" s="72" t="str">
        <f ca="1">OFFSET(方块表!$I$2,MATCH(F228,方块表!B:B,0)-2,0,1,1)</f>
        <v>信标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71">
        <v>24</v>
      </c>
      <c r="C229" s="71">
        <v>251</v>
      </c>
      <c r="D229" s="71">
        <v>0</v>
      </c>
      <c r="E229" s="71">
        <v>3</v>
      </c>
      <c r="F229" s="72">
        <f t="shared" si="12"/>
        <v>125100</v>
      </c>
      <c r="G229" s="73">
        <f ca="1">OFFSET(方块表!$K$2,MATCH(F229,方块表!B:B,0)-2,0,1,1)</f>
        <v>6</v>
      </c>
      <c r="H229" s="73">
        <f t="shared" ca="1" si="14"/>
        <v>18</v>
      </c>
      <c r="I229" s="73">
        <f t="shared" si="15"/>
        <v>3</v>
      </c>
      <c r="J229" s="72" t="str">
        <f ca="1">OFFSET(方块表!$I$2,MATCH(F229,方块表!B:B,0)-2,0,1,1)</f>
        <v>白色混凝土</v>
      </c>
      <c r="K229" s="54" t="str">
        <f>IF(COUNTIF(B$1:$B229,B229)=1,VLOOKUP(B229,图纸表!$A:$D,4,1),"")</f>
        <v>Landscape_06_3x3x4-0.schematic</v>
      </c>
    </row>
    <row r="230" spans="1:11">
      <c r="A230" s="54">
        <f t="shared" si="13"/>
        <v>229</v>
      </c>
      <c r="B230" s="71">
        <v>24</v>
      </c>
      <c r="C230" s="71">
        <v>251</v>
      </c>
      <c r="D230" s="71">
        <v>1</v>
      </c>
      <c r="E230" s="71">
        <v>2</v>
      </c>
      <c r="F230" s="72">
        <f t="shared" si="12"/>
        <v>125101</v>
      </c>
      <c r="G230" s="73">
        <f ca="1">OFFSET(方块表!$K$2,MATCH(F230,方块表!B:B,0)-2,0,1,1)</f>
        <v>6</v>
      </c>
      <c r="H230" s="73">
        <f t="shared" ca="1" si="14"/>
        <v>12</v>
      </c>
      <c r="I230" s="73">
        <f t="shared" si="15"/>
        <v>2</v>
      </c>
      <c r="J230" s="72" t="str">
        <f ca="1">OFFSET(方块表!$I$2,MATCH(F230,方块表!B:B,0)-2,0,1,1)</f>
        <v>橙色混凝土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71">
        <v>24</v>
      </c>
      <c r="C231" s="71">
        <v>251</v>
      </c>
      <c r="D231" s="71">
        <v>3</v>
      </c>
      <c r="E231" s="71">
        <v>4</v>
      </c>
      <c r="F231" s="72">
        <f t="shared" si="12"/>
        <v>125103</v>
      </c>
      <c r="G231" s="73">
        <f ca="1">OFFSET(方块表!$K$2,MATCH(F231,方块表!B:B,0)-2,0,1,1)</f>
        <v>6</v>
      </c>
      <c r="H231" s="73">
        <f t="shared" ca="1" si="14"/>
        <v>24</v>
      </c>
      <c r="I231" s="73">
        <f t="shared" si="15"/>
        <v>4</v>
      </c>
      <c r="J231" s="72" t="str">
        <f ca="1">OFFSET(方块表!$I$2,MATCH(F231,方块表!B:B,0)-2,0,1,1)</f>
        <v>浅蓝色混凝土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71">
        <v>24</v>
      </c>
      <c r="C232" s="71">
        <v>251</v>
      </c>
      <c r="D232" s="71">
        <v>4</v>
      </c>
      <c r="E232" s="71">
        <v>3</v>
      </c>
      <c r="F232" s="72">
        <f t="shared" si="12"/>
        <v>125104</v>
      </c>
      <c r="G232" s="73">
        <f ca="1">OFFSET(方块表!$K$2,MATCH(F232,方块表!B:B,0)-2,0,1,1)</f>
        <v>6</v>
      </c>
      <c r="H232" s="73">
        <f t="shared" ca="1" si="14"/>
        <v>18</v>
      </c>
      <c r="I232" s="73">
        <f t="shared" si="15"/>
        <v>3</v>
      </c>
      <c r="J232" s="72" t="str">
        <f ca="1">OFFSET(方块表!$I$2,MATCH(F232,方块表!B:B,0)-2,0,1,1)</f>
        <v>黄色混凝土</v>
      </c>
      <c r="K232" s="54" t="str">
        <f>IF(COUNTIF(B$1:$B232,B232)=1,VLOOKUP(B232,图纸表!$A:$D,4,1),"")</f>
        <v/>
      </c>
    </row>
    <row r="233" spans="1:11">
      <c r="A233" s="54">
        <f t="shared" si="13"/>
        <v>232</v>
      </c>
      <c r="B233" s="71">
        <v>24</v>
      </c>
      <c r="C233" s="71">
        <v>251</v>
      </c>
      <c r="D233" s="71">
        <v>5</v>
      </c>
      <c r="E233" s="71">
        <v>3</v>
      </c>
      <c r="F233" s="72">
        <f t="shared" si="12"/>
        <v>125105</v>
      </c>
      <c r="G233" s="73">
        <f ca="1">OFFSET(方块表!$K$2,MATCH(F233,方块表!B:B,0)-2,0,1,1)</f>
        <v>6</v>
      </c>
      <c r="H233" s="73">
        <f t="shared" ca="1" si="14"/>
        <v>18</v>
      </c>
      <c r="I233" s="73">
        <f t="shared" si="15"/>
        <v>3</v>
      </c>
      <c r="J233" s="72" t="str">
        <f ca="1">OFFSET(方块表!$I$2,MATCH(F233,方块表!B:B,0)-2,0,1,1)</f>
        <v>浅绿色混凝土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71">
        <v>24</v>
      </c>
      <c r="C234" s="71">
        <v>251</v>
      </c>
      <c r="D234" s="71">
        <v>10</v>
      </c>
      <c r="E234" s="71">
        <v>2</v>
      </c>
      <c r="F234" s="72">
        <f t="shared" si="12"/>
        <v>125110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紫色混凝土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71">
        <v>24</v>
      </c>
      <c r="C235" s="71">
        <v>251</v>
      </c>
      <c r="D235" s="71">
        <v>12</v>
      </c>
      <c r="E235" s="71">
        <v>3</v>
      </c>
      <c r="F235" s="72">
        <f t="shared" si="12"/>
        <v>125112</v>
      </c>
      <c r="G235" s="73">
        <f ca="1">OFFSET(方块表!$K$2,MATCH(F235,方块表!B:B,0)-2,0,1,1)</f>
        <v>6</v>
      </c>
      <c r="H235" s="73">
        <f t="shared" ca="1" si="14"/>
        <v>18</v>
      </c>
      <c r="I235" s="73">
        <f t="shared" si="15"/>
        <v>3</v>
      </c>
      <c r="J235" s="72" t="str">
        <f ca="1">OFFSET(方块表!$I$2,MATCH(F235,方块表!B:B,0)-2,0,1,1)</f>
        <v>棕色混凝土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71">
        <v>24</v>
      </c>
      <c r="C236" s="71">
        <v>251</v>
      </c>
      <c r="D236" s="71">
        <v>14</v>
      </c>
      <c r="E236" s="71">
        <v>3</v>
      </c>
      <c r="F236" s="72">
        <f t="shared" si="12"/>
        <v>125114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红色混凝土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71">
        <v>24</v>
      </c>
      <c r="C237" s="71">
        <v>251</v>
      </c>
      <c r="D237" s="71">
        <v>15</v>
      </c>
      <c r="E237" s="71">
        <v>3</v>
      </c>
      <c r="F237" s="72">
        <f t="shared" si="12"/>
        <v>125115</v>
      </c>
      <c r="G237" s="73">
        <f ca="1">OFFSET(方块表!$K$2,MATCH(F237,方块表!B:B,0)-2,0,1,1)</f>
        <v>6</v>
      </c>
      <c r="H237" s="73">
        <f t="shared" ca="1" si="14"/>
        <v>18</v>
      </c>
      <c r="I237" s="73">
        <f t="shared" si="15"/>
        <v>3</v>
      </c>
      <c r="J237" s="72" t="str">
        <f ca="1">OFFSET(方块表!$I$2,MATCH(F237,方块表!B:B,0)-2,0,1,1)</f>
        <v>黑色混凝土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71">
        <v>25</v>
      </c>
      <c r="C238" s="71">
        <v>85</v>
      </c>
      <c r="D238" s="71">
        <v>0</v>
      </c>
      <c r="E238" s="71">
        <v>9</v>
      </c>
      <c r="F238" s="72">
        <f t="shared" si="12"/>
        <v>108500</v>
      </c>
      <c r="G238" s="73">
        <f ca="1">OFFSET(方块表!$K$2,MATCH(F238,方块表!B:B,0)-2,0,1,1)</f>
        <v>6</v>
      </c>
      <c r="H238" s="73">
        <f t="shared" ca="1" si="14"/>
        <v>54</v>
      </c>
      <c r="I238" s="73">
        <f t="shared" si="15"/>
        <v>9</v>
      </c>
      <c r="J238" s="72" t="str">
        <f ca="1">OFFSET(方块表!$I$2,MATCH(F238,方块表!B:B,0)-2,0,1,1)</f>
        <v>橡木栅栏</v>
      </c>
      <c r="K238" s="54" t="str">
        <f>IF(COUNTIF(B$1:$B238,B238)=1,VLOOKUP(B238,图纸表!$A:$D,4,1),"")</f>
        <v>Landscape_07_2x2x8-0.schematic</v>
      </c>
    </row>
    <row r="239" spans="1:11">
      <c r="A239" s="54">
        <f t="shared" si="13"/>
        <v>238</v>
      </c>
      <c r="B239" s="71">
        <v>25</v>
      </c>
      <c r="C239" s="71">
        <v>89</v>
      </c>
      <c r="D239" s="71">
        <v>0</v>
      </c>
      <c r="E239" s="71">
        <v>2</v>
      </c>
      <c r="F239" s="72">
        <f t="shared" si="12"/>
        <v>108900</v>
      </c>
      <c r="G239" s="73">
        <f ca="1">OFFSET(方块表!$K$2,MATCH(F239,方块表!B:B,0)-2,0,1,1)</f>
        <v>10</v>
      </c>
      <c r="H239" s="73">
        <f t="shared" ca="1" si="14"/>
        <v>20</v>
      </c>
      <c r="I239" s="73">
        <f t="shared" si="15"/>
        <v>2</v>
      </c>
      <c r="J239" s="72" t="str">
        <f ca="1">OFFSET(方块表!$I$2,MATCH(F239,方块表!B:B,0)-2,0,1,1)</f>
        <v>萤石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71">
        <v>26</v>
      </c>
      <c r="C240" s="71">
        <v>2</v>
      </c>
      <c r="D240" s="71">
        <v>0</v>
      </c>
      <c r="E240" s="71">
        <v>24</v>
      </c>
      <c r="F240" s="72">
        <f t="shared" si="12"/>
        <v>100200</v>
      </c>
      <c r="G240" s="73">
        <f ca="1">OFFSET(方块表!$K$2,MATCH(F240,方块表!B:B,0)-2,0,1,1)</f>
        <v>2</v>
      </c>
      <c r="H240" s="73">
        <f t="shared" ca="1" si="14"/>
        <v>48</v>
      </c>
      <c r="I240" s="73">
        <f t="shared" si="15"/>
        <v>24</v>
      </c>
      <c r="J240" s="72" t="str">
        <f ca="1">OFFSET(方块表!$I$2,MATCH(F240,方块表!B:B,0)-2,0,1,1)</f>
        <v>草方块</v>
      </c>
      <c r="K240" s="54" t="str">
        <f>IF(COUNTIF(B$1:$B240,B240)=1,VLOOKUP(B240,图纸表!$A:$D,4,1),"")</f>
        <v>Landscape_08_7x7x11-1.schematic</v>
      </c>
    </row>
    <row r="241" spans="1:19">
      <c r="A241" s="54">
        <f t="shared" si="13"/>
        <v>240</v>
      </c>
      <c r="B241" s="71">
        <v>26</v>
      </c>
      <c r="C241" s="71">
        <v>3</v>
      </c>
      <c r="D241" s="71">
        <v>0</v>
      </c>
      <c r="E241" s="71">
        <v>1</v>
      </c>
      <c r="F241" s="72">
        <f t="shared" si="12"/>
        <v>100300</v>
      </c>
      <c r="G241" s="73">
        <f ca="1">OFFSET(方块表!$K$2,MATCH(F241,方块表!B:B,0)-2,0,1,1)</f>
        <v>2</v>
      </c>
      <c r="H241" s="73">
        <f t="shared" ca="1" si="14"/>
        <v>2</v>
      </c>
      <c r="I241" s="73">
        <f t="shared" si="15"/>
        <v>1</v>
      </c>
      <c r="J241" s="72" t="str">
        <f ca="1">OFFSET(方块表!$I$2,MATCH(F241,方块表!B:B,0)-2,0,1,1)</f>
        <v>泥土</v>
      </c>
      <c r="K241" s="54" t="str">
        <f>IF(COUNTIF(B$1:$B241,B241)=1,VLOOKUP(B241,图纸表!$A:$D,4,1),"")</f>
        <v/>
      </c>
    </row>
    <row r="242" spans="1:19">
      <c r="A242" s="54">
        <f t="shared" si="13"/>
        <v>241</v>
      </c>
      <c r="B242" s="71">
        <v>26</v>
      </c>
      <c r="C242" s="71">
        <v>89</v>
      </c>
      <c r="D242" s="71">
        <v>0</v>
      </c>
      <c r="E242" s="71">
        <v>4</v>
      </c>
      <c r="F242" s="72">
        <f t="shared" si="12"/>
        <v>108900</v>
      </c>
      <c r="G242" s="73">
        <f ca="1">OFFSET(方块表!$K$2,MATCH(F242,方块表!B:B,0)-2,0,1,1)</f>
        <v>10</v>
      </c>
      <c r="H242" s="73">
        <f t="shared" ca="1" si="14"/>
        <v>40</v>
      </c>
      <c r="I242" s="73">
        <f t="shared" si="15"/>
        <v>4</v>
      </c>
      <c r="J242" s="72" t="str">
        <f ca="1">OFFSET(方块表!$I$2,MATCH(F242,方块表!B:B,0)-2,0,1,1)</f>
        <v>萤石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71">
        <v>26</v>
      </c>
      <c r="C243" s="71">
        <v>155</v>
      </c>
      <c r="D243" s="71">
        <v>0</v>
      </c>
      <c r="E243" s="71">
        <v>12</v>
      </c>
      <c r="F243" s="72">
        <f t="shared" si="12"/>
        <v>115500</v>
      </c>
      <c r="G243" s="73">
        <f ca="1">OFFSET(方块表!$K$2,MATCH(F243,方块表!B:B,0)-2,0,1,1)</f>
        <v>6</v>
      </c>
      <c r="H243" s="73">
        <f t="shared" ca="1" si="14"/>
        <v>72</v>
      </c>
      <c r="I243" s="73">
        <f t="shared" si="15"/>
        <v>12</v>
      </c>
      <c r="J243" s="72" t="str">
        <f ca="1">OFFSET(方块表!$I$2,MATCH(F243,方块表!B:B,0)-2,0,1,1)</f>
        <v>石英</v>
      </c>
      <c r="K243" s="54" t="str">
        <f>IF(COUNTIF(B$1:$B243,B243)=1,VLOOKUP(B243,图纸表!$A:$D,4,1),"")</f>
        <v/>
      </c>
    </row>
    <row r="244" spans="1:19">
      <c r="A244" s="54">
        <f t="shared" si="13"/>
        <v>243</v>
      </c>
      <c r="B244" s="71">
        <v>26</v>
      </c>
      <c r="C244" s="71">
        <v>156</v>
      </c>
      <c r="D244" s="71">
        <v>0</v>
      </c>
      <c r="E244" s="71">
        <v>12</v>
      </c>
      <c r="F244" s="72">
        <f t="shared" si="12"/>
        <v>115600</v>
      </c>
      <c r="G244" s="73">
        <f ca="1">OFFSET(方块表!$K$2,MATCH(F244,方块表!B:B,0)-2,0,1,1)</f>
        <v>8</v>
      </c>
      <c r="H244" s="73">
        <f t="shared" ca="1" si="14"/>
        <v>96</v>
      </c>
      <c r="I244" s="73">
        <f t="shared" si="15"/>
        <v>12</v>
      </c>
      <c r="J244" s="72" t="str">
        <f ca="1">OFFSET(方块表!$I$2,MATCH(F244,方块表!B:B,0)-2,0,1,1)</f>
        <v>石英楼梯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71">
        <v>26</v>
      </c>
      <c r="C245" s="71">
        <v>171</v>
      </c>
      <c r="D245" s="71">
        <v>14</v>
      </c>
      <c r="E245" s="71">
        <v>8</v>
      </c>
      <c r="F245" s="72">
        <f t="shared" si="12"/>
        <v>117114</v>
      </c>
      <c r="G245" s="73">
        <f ca="1">OFFSET(方块表!$K$2,MATCH(F245,方块表!B:B,0)-2,0,1,1)</f>
        <v>4</v>
      </c>
      <c r="H245" s="73">
        <f t="shared" ca="1" si="14"/>
        <v>32</v>
      </c>
      <c r="I245" s="73">
        <f t="shared" si="15"/>
        <v>8</v>
      </c>
      <c r="J245" s="72" t="str">
        <f ca="1">OFFSET(方块表!$I$2,MATCH(F245,方块表!B:B,0)-2,0,1,1)</f>
        <v>红色地毯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71">
        <v>26</v>
      </c>
      <c r="C246" s="71">
        <v>171</v>
      </c>
      <c r="D246" s="71">
        <v>15</v>
      </c>
      <c r="E246" s="71">
        <v>12</v>
      </c>
      <c r="F246" s="72">
        <f t="shared" si="12"/>
        <v>117115</v>
      </c>
      <c r="G246" s="73">
        <f ca="1">OFFSET(方块表!$K$2,MATCH(F246,方块表!B:B,0)-2,0,1,1)</f>
        <v>4</v>
      </c>
      <c r="H246" s="73">
        <f t="shared" ca="1" si="14"/>
        <v>48</v>
      </c>
      <c r="I246" s="73">
        <f t="shared" si="15"/>
        <v>12</v>
      </c>
      <c r="J246" s="72" t="str">
        <f ca="1">OFFSET(方块表!$I$2,MATCH(F246,方块表!B:B,0)-2,0,1,1)</f>
        <v>黑色地毯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71">
        <v>26</v>
      </c>
      <c r="C247" s="71">
        <v>251</v>
      </c>
      <c r="D247" s="71">
        <v>14</v>
      </c>
      <c r="E247" s="71">
        <v>1</v>
      </c>
      <c r="F247" s="72">
        <f t="shared" si="12"/>
        <v>125114</v>
      </c>
      <c r="G247" s="73">
        <f ca="1">OFFSET(方块表!$K$2,MATCH(F247,方块表!B:B,0)-2,0,1,1)</f>
        <v>6</v>
      </c>
      <c r="H247" s="73">
        <f t="shared" ca="1" si="14"/>
        <v>6</v>
      </c>
      <c r="I247" s="73">
        <f t="shared" si="15"/>
        <v>1</v>
      </c>
      <c r="J247" s="72" t="str">
        <f ca="1">OFFSET(方块表!$I$2,MATCH(F247,方块表!B:B,0)-2,0,1,1)</f>
        <v>红色混凝土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71">
        <v>27</v>
      </c>
      <c r="C248" s="71">
        <v>89</v>
      </c>
      <c r="D248" s="71">
        <v>0</v>
      </c>
      <c r="E248" s="71">
        <v>1</v>
      </c>
      <c r="F248" s="72">
        <f t="shared" si="12"/>
        <v>108900</v>
      </c>
      <c r="G248" s="73">
        <f ca="1">OFFSET(方块表!$K$2,MATCH(F248,方块表!B:B,0)-2,0,1,1)</f>
        <v>10</v>
      </c>
      <c r="H248" s="73">
        <f t="shared" ca="1" si="14"/>
        <v>10</v>
      </c>
      <c r="I248" s="73">
        <f t="shared" si="15"/>
        <v>1</v>
      </c>
      <c r="J248" s="72" t="str">
        <f ca="1">OFFSET(方块表!$I$2,MATCH(F248,方块表!B:B,0)-2,0,1,1)</f>
        <v>萤石</v>
      </c>
      <c r="K248" s="54" t="str">
        <f>IF(COUNTIF(B$1:$B248,B248)=1,VLOOKUP(B248,图纸表!$A:$D,4,1),"")</f>
        <v>Landscape_09_5x5x6-0.schematic</v>
      </c>
    </row>
    <row r="249" spans="1:19">
      <c r="A249" s="54">
        <f t="shared" si="13"/>
        <v>248</v>
      </c>
      <c r="B249" s="71">
        <v>27</v>
      </c>
      <c r="C249" s="71">
        <v>95</v>
      </c>
      <c r="D249" s="71">
        <v>1</v>
      </c>
      <c r="E249" s="71">
        <v>2</v>
      </c>
      <c r="F249" s="72">
        <f t="shared" si="12"/>
        <v>109501</v>
      </c>
      <c r="G249" s="73">
        <f ca="1">OFFSET(方块表!$K$2,MATCH(F249,方块表!B:B,0)-2,0,1,1)</f>
        <v>6</v>
      </c>
      <c r="H249" s="73">
        <f t="shared" ca="1" si="14"/>
        <v>12</v>
      </c>
      <c r="I249" s="73">
        <f t="shared" si="15"/>
        <v>2</v>
      </c>
      <c r="J249" s="72" t="str">
        <f ca="1">OFFSET(方块表!$I$2,MATCH(F249,方块表!B:B,0)-2,0,1,1)</f>
        <v>橙色钢化玻璃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71">
        <v>27</v>
      </c>
      <c r="C250" s="71">
        <v>95</v>
      </c>
      <c r="D250" s="71">
        <v>2</v>
      </c>
      <c r="E250" s="71">
        <v>2</v>
      </c>
      <c r="F250" s="72">
        <f t="shared" si="12"/>
        <v>109502</v>
      </c>
      <c r="G250" s="73">
        <f ca="1">OFFSET(方块表!$K$2,MATCH(F250,方块表!B:B,0)-2,0,1,1)</f>
        <v>6</v>
      </c>
      <c r="H250" s="73">
        <f t="shared" ca="1" si="14"/>
        <v>12</v>
      </c>
      <c r="I250" s="73">
        <f t="shared" si="15"/>
        <v>2</v>
      </c>
      <c r="J250" s="72" t="str">
        <f ca="1">OFFSET(方块表!$I$2,MATCH(F250,方块表!B:B,0)-2,0,1,1)</f>
        <v>品红色钢化玻璃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71">
        <v>27</v>
      </c>
      <c r="C251" s="71">
        <v>95</v>
      </c>
      <c r="D251" s="71">
        <v>4</v>
      </c>
      <c r="E251" s="71">
        <v>1</v>
      </c>
      <c r="F251" s="72">
        <f t="shared" si="12"/>
        <v>109504</v>
      </c>
      <c r="G251" s="73">
        <f ca="1">OFFSET(方块表!$K$2,MATCH(F251,方块表!B:B,0)-2,0,1,1)</f>
        <v>6</v>
      </c>
      <c r="H251" s="73">
        <f t="shared" ca="1" si="14"/>
        <v>6</v>
      </c>
      <c r="I251" s="73">
        <f t="shared" si="15"/>
        <v>1</v>
      </c>
      <c r="J251" s="72" t="str">
        <f ca="1">OFFSET(方块表!$I$2,MATCH(F251,方块表!B:B,0)-2,0,1,1)</f>
        <v>黄色钢化玻璃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71">
        <v>27</v>
      </c>
      <c r="C252" s="71">
        <v>95</v>
      </c>
      <c r="D252" s="71">
        <v>5</v>
      </c>
      <c r="E252" s="71">
        <v>2</v>
      </c>
      <c r="F252" s="72">
        <f t="shared" si="12"/>
        <v>109505</v>
      </c>
      <c r="G252" s="73">
        <f ca="1">OFFSET(方块表!$K$2,MATCH(F252,方块表!B:B,0)-2,0,1,1)</f>
        <v>6</v>
      </c>
      <c r="H252" s="73">
        <f t="shared" ca="1" si="14"/>
        <v>12</v>
      </c>
      <c r="I252" s="73">
        <f t="shared" si="15"/>
        <v>2</v>
      </c>
      <c r="J252" s="72" t="str">
        <f ca="1">OFFSET(方块表!$I$2,MATCH(F252,方块表!B:B,0)-2,0,1,1)</f>
        <v>浅绿色钢化玻璃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71">
        <v>27</v>
      </c>
      <c r="C253" s="71">
        <v>95</v>
      </c>
      <c r="D253" s="71">
        <v>6</v>
      </c>
      <c r="E253" s="71">
        <v>3</v>
      </c>
      <c r="F253" s="72">
        <f t="shared" si="12"/>
        <v>109506</v>
      </c>
      <c r="G253" s="73">
        <f ca="1">OFFSET(方块表!$K$2,MATCH(F253,方块表!B:B,0)-2,0,1,1)</f>
        <v>6</v>
      </c>
      <c r="H253" s="73">
        <f t="shared" ca="1" si="14"/>
        <v>18</v>
      </c>
      <c r="I253" s="73">
        <f t="shared" si="15"/>
        <v>3</v>
      </c>
      <c r="J253" s="72" t="str">
        <f ca="1">OFFSET(方块表!$I$2,MATCH(F253,方块表!B:B,0)-2,0,1,1)</f>
        <v>粉色钢化玻璃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>
      <c r="A254" s="54">
        <f t="shared" si="13"/>
        <v>253</v>
      </c>
      <c r="B254" s="71">
        <v>27</v>
      </c>
      <c r="C254" s="71">
        <v>95</v>
      </c>
      <c r="D254" s="71">
        <v>7</v>
      </c>
      <c r="E254" s="71">
        <v>2</v>
      </c>
      <c r="F254" s="72">
        <f t="shared" si="12"/>
        <v>109507</v>
      </c>
      <c r="G254" s="73">
        <f ca="1">OFFSET(方块表!$K$2,MATCH(F254,方块表!B:B,0)-2,0,1,1)</f>
        <v>6</v>
      </c>
      <c r="H254" s="73">
        <f t="shared" ca="1" si="14"/>
        <v>12</v>
      </c>
      <c r="I254" s="73">
        <f t="shared" si="15"/>
        <v>2</v>
      </c>
      <c r="J254" s="72" t="str">
        <f ca="1">OFFSET(方块表!$I$2,MATCH(F254,方块表!B:B,0)-2,0,1,1)</f>
        <v>灰色钢化玻璃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>
      <c r="A255" s="54">
        <f t="shared" si="13"/>
        <v>254</v>
      </c>
      <c r="B255" s="71">
        <v>27</v>
      </c>
      <c r="C255" s="71">
        <v>95</v>
      </c>
      <c r="D255" s="71">
        <v>8</v>
      </c>
      <c r="E255" s="71">
        <v>2</v>
      </c>
      <c r="F255" s="72">
        <f t="shared" si="12"/>
        <v>109508</v>
      </c>
      <c r="G255" s="73">
        <f ca="1">OFFSET(方块表!$K$2,MATCH(F255,方块表!B:B,0)-2,0,1,1)</f>
        <v>6</v>
      </c>
      <c r="H255" s="73">
        <f t="shared" ca="1" si="14"/>
        <v>12</v>
      </c>
      <c r="I255" s="73">
        <f t="shared" si="15"/>
        <v>2</v>
      </c>
      <c r="J255" s="72" t="str">
        <f ca="1">OFFSET(方块表!$I$2,MATCH(F255,方块表!B:B,0)-2,0,1,1)</f>
        <v>浅灰色钢化玻璃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>
      <c r="A256" s="54">
        <f t="shared" si="13"/>
        <v>255</v>
      </c>
      <c r="B256" s="71">
        <v>27</v>
      </c>
      <c r="C256" s="71">
        <v>95</v>
      </c>
      <c r="D256" s="71">
        <v>9</v>
      </c>
      <c r="E256" s="71">
        <v>2</v>
      </c>
      <c r="F256" s="72">
        <f t="shared" si="12"/>
        <v>109509</v>
      </c>
      <c r="G256" s="73">
        <f ca="1">OFFSET(方块表!$K$2,MATCH(F256,方块表!B:B,0)-2,0,1,1)</f>
        <v>6</v>
      </c>
      <c r="H256" s="73">
        <f t="shared" ca="1" si="14"/>
        <v>12</v>
      </c>
      <c r="I256" s="73">
        <f t="shared" si="15"/>
        <v>2</v>
      </c>
      <c r="J256" s="72" t="str">
        <f ca="1">OFFSET(方块表!$I$2,MATCH(F256,方块表!B:B,0)-2,0,1,1)</f>
        <v>青色钢化玻璃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>
      <c r="A257" s="54">
        <f t="shared" si="13"/>
        <v>256</v>
      </c>
      <c r="B257" s="71">
        <v>27</v>
      </c>
      <c r="C257" s="71">
        <v>95</v>
      </c>
      <c r="D257" s="71">
        <v>11</v>
      </c>
      <c r="E257" s="71">
        <v>2</v>
      </c>
      <c r="F257" s="72">
        <f t="shared" si="12"/>
        <v>109511</v>
      </c>
      <c r="G257" s="73">
        <f ca="1">OFFSET(方块表!$K$2,MATCH(F257,方块表!B:B,0)-2,0,1,1)</f>
        <v>6</v>
      </c>
      <c r="H257" s="73">
        <f t="shared" ca="1" si="14"/>
        <v>12</v>
      </c>
      <c r="I257" s="73">
        <f t="shared" si="15"/>
        <v>2</v>
      </c>
      <c r="J257" s="72" t="str">
        <f ca="1">OFFSET(方块表!$I$2,MATCH(F257,方块表!B:B,0)-2,0,1,1)</f>
        <v>蓝色钢化玻璃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>
      <c r="A258" s="54">
        <f t="shared" si="13"/>
        <v>257</v>
      </c>
      <c r="B258" s="71">
        <v>28</v>
      </c>
      <c r="C258" s="71">
        <v>17</v>
      </c>
      <c r="D258" s="71">
        <v>0</v>
      </c>
      <c r="E258" s="71">
        <v>4</v>
      </c>
      <c r="F258" s="72">
        <f t="shared" ref="F258:F302" si="16">_xlfn.NUMBERVALUE(CONCATENATE(1,IF(LEN(C258)=1,"00"&amp;C258,IF(LEN(C258)=2,"0"&amp;C258,C258)),IF(LEN(D258)=1,"0"&amp;D258,D258)))</f>
        <v>101700</v>
      </c>
      <c r="G258" s="73">
        <f ca="1">OFFSET(方块表!$K$2,MATCH(F258,方块表!B:B,0)-2,0,1,1)</f>
        <v>2</v>
      </c>
      <c r="H258" s="73">
        <f t="shared" ca="1" si="14"/>
        <v>8</v>
      </c>
      <c r="I258" s="73">
        <f t="shared" si="15"/>
        <v>4</v>
      </c>
      <c r="J258" s="72" t="str">
        <f ca="1">OFFSET(方块表!$I$2,MATCH(F258,方块表!B:B,0)-2,0,1,1)</f>
        <v>橡树木</v>
      </c>
      <c r="K258" s="54" t="str">
        <f>IF(COUNTIF(B$1:$B258,B258)=1,VLOOKUP(B258,图纸表!$A:$D,4,1),"")</f>
        <v>Landscape_10_5x5x7-0.schematic</v>
      </c>
      <c r="O258" s="75"/>
      <c r="P258" s="75"/>
      <c r="Q258" s="75"/>
      <c r="R258" s="75"/>
      <c r="S258" s="75"/>
    </row>
    <row r="259" spans="1:19">
      <c r="A259" s="54">
        <f t="shared" ref="A259:A294" si="17">ROW()-1</f>
        <v>258</v>
      </c>
      <c r="B259" s="71">
        <v>28</v>
      </c>
      <c r="C259" s="71">
        <v>18</v>
      </c>
      <c r="D259" s="71">
        <v>1</v>
      </c>
      <c r="E259" s="71">
        <v>18</v>
      </c>
      <c r="F259" s="72">
        <f t="shared" si="16"/>
        <v>101801</v>
      </c>
      <c r="G259" s="73">
        <f ca="1">OFFSET(方块表!$K$2,MATCH(F259,方块表!B:B,0)-2,0,1,1)</f>
        <v>6</v>
      </c>
      <c r="H259" s="73">
        <f t="shared" ref="H259:H294" ca="1" si="18">G259*E259</f>
        <v>108</v>
      </c>
      <c r="I259" s="73">
        <f t="shared" ref="I259:I294" si="19">E259</f>
        <v>18</v>
      </c>
      <c r="J259" s="72" t="str">
        <f ca="1">OFFSET(方块表!$I$2,MATCH(F259,方块表!B:B,0)-2,0,1,1)</f>
        <v>云杉树叶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>
      <c r="A260" s="54">
        <f t="shared" si="17"/>
        <v>259</v>
      </c>
      <c r="B260" s="71">
        <v>901</v>
      </c>
      <c r="C260" s="71">
        <v>5</v>
      </c>
      <c r="D260" s="71">
        <v>0</v>
      </c>
      <c r="E260" s="71">
        <v>30</v>
      </c>
      <c r="F260" s="72">
        <f t="shared" si="16"/>
        <v>100500</v>
      </c>
      <c r="G260" s="73">
        <f ca="1">OFFSET(方块表!$K$2,MATCH(F260,方块表!B:B,0)-2,0,1,1)</f>
        <v>4</v>
      </c>
      <c r="H260" s="73">
        <f t="shared" ca="1" si="18"/>
        <v>120</v>
      </c>
      <c r="I260" s="73">
        <f t="shared" si="19"/>
        <v>30</v>
      </c>
      <c r="J260" s="72" t="str">
        <f ca="1">OFFSET(方块表!$I$2,MATCH(F260,方块表!B:B,0)-2,0,1,1)</f>
        <v>橡木板</v>
      </c>
      <c r="K260" s="54" t="str">
        <f>IF(COUNTIF(B$1:$B260,B260)=1,VLOOKUP(B260,图纸表!$A:$D,4,1),"")</f>
        <v>@@@</v>
      </c>
      <c r="O260" s="75"/>
      <c r="P260" s="75"/>
      <c r="Q260" s="75"/>
      <c r="R260" s="75"/>
      <c r="S260" s="75"/>
    </row>
    <row r="261" spans="1:19">
      <c r="A261" s="54">
        <f t="shared" si="17"/>
        <v>260</v>
      </c>
      <c r="B261" s="71">
        <v>901</v>
      </c>
      <c r="C261" s="71">
        <v>98</v>
      </c>
      <c r="D261" s="71">
        <v>0</v>
      </c>
      <c r="E261" s="71">
        <v>30</v>
      </c>
      <c r="F261" s="72">
        <f t="shared" si="16"/>
        <v>109800</v>
      </c>
      <c r="G261" s="73">
        <f ca="1">OFFSET(方块表!$K$2,MATCH(F261,方块表!B:B,0)-2,0,1,1)</f>
        <v>4</v>
      </c>
      <c r="H261" s="73">
        <f t="shared" ca="1" si="18"/>
        <v>120</v>
      </c>
      <c r="I261" s="73">
        <f t="shared" si="19"/>
        <v>30</v>
      </c>
      <c r="J261" s="72" t="str">
        <f ca="1">OFFSET(方块表!$I$2,MATCH(F261,方块表!B:B,0)-2,0,1,1)</f>
        <v>石砖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>
      <c r="A262" s="54">
        <f t="shared" si="17"/>
        <v>261</v>
      </c>
      <c r="B262" s="71">
        <v>902</v>
      </c>
      <c r="C262" s="71">
        <v>53</v>
      </c>
      <c r="D262" s="71">
        <v>0</v>
      </c>
      <c r="E262" s="71">
        <v>30</v>
      </c>
      <c r="F262" s="72">
        <f t="shared" si="16"/>
        <v>105300</v>
      </c>
      <c r="G262" s="73">
        <f ca="1">OFFSET(方块表!$K$2,MATCH(F262,方块表!B:B,0)-2,0,1,1)</f>
        <v>6</v>
      </c>
      <c r="H262" s="73">
        <f t="shared" ca="1" si="18"/>
        <v>180</v>
      </c>
      <c r="I262" s="73">
        <f t="shared" si="19"/>
        <v>30</v>
      </c>
      <c r="J262" s="72" t="str">
        <f ca="1">OFFSET(方块表!$I$2,MATCH(F262,方块表!B:B,0)-2,0,1,1)</f>
        <v>橡木楼梯</v>
      </c>
      <c r="K262" s="54" t="str">
        <f>IF(COUNTIF(B$1:$B262,B262)=1,VLOOKUP(B262,图纸表!$A:$D,4,1),"")</f>
        <v>@@@</v>
      </c>
    </row>
    <row r="263" spans="1:19">
      <c r="A263" s="54">
        <f t="shared" si="17"/>
        <v>262</v>
      </c>
      <c r="B263" s="71">
        <v>902</v>
      </c>
      <c r="C263" s="71">
        <v>126</v>
      </c>
      <c r="D263" s="71">
        <v>0</v>
      </c>
      <c r="E263" s="71">
        <v>30</v>
      </c>
      <c r="F263" s="72">
        <f t="shared" si="16"/>
        <v>112600</v>
      </c>
      <c r="G263" s="73">
        <f ca="1">OFFSET(方块表!$K$2,MATCH(F263,方块表!B:B,0)-2,0,1,1)</f>
        <v>6</v>
      </c>
      <c r="H263" s="73">
        <f t="shared" ca="1" si="18"/>
        <v>180</v>
      </c>
      <c r="I263" s="73">
        <f t="shared" si="19"/>
        <v>30</v>
      </c>
      <c r="J263" s="72" t="str">
        <f ca="1">OFFSET(方块表!$I$2,MATCH(F263,方块表!B:B,0)-2,0,1,1)</f>
        <v>单层橡木板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71">
        <v>903</v>
      </c>
      <c r="C264" s="71">
        <v>35</v>
      </c>
      <c r="D264" s="71">
        <v>0</v>
      </c>
      <c r="E264" s="71">
        <v>30</v>
      </c>
      <c r="F264" s="72">
        <f t="shared" si="16"/>
        <v>103500</v>
      </c>
      <c r="G264" s="73">
        <f ca="1">OFFSET(方块表!$K$2,MATCH(F264,方块表!B:B,0)-2,0,1,1)</f>
        <v>4</v>
      </c>
      <c r="H264" s="73">
        <f t="shared" ca="1" si="18"/>
        <v>120</v>
      </c>
      <c r="I264" s="73">
        <f t="shared" si="19"/>
        <v>30</v>
      </c>
      <c r="J264" s="72" t="str">
        <f ca="1">OFFSET(方块表!$I$2,MATCH(F264,方块表!B:B,0)-2,0,1,1)</f>
        <v>白色羊毛</v>
      </c>
      <c r="K264" s="54" t="str">
        <f>IF(COUNTIF(B$1:$B264,B264)=1,VLOOKUP(B264,图纸表!$A:$D,4,1),"")</f>
        <v>@@@</v>
      </c>
    </row>
    <row r="265" spans="1:19">
      <c r="A265" s="54">
        <f t="shared" si="17"/>
        <v>264</v>
      </c>
      <c r="B265" s="71">
        <v>903</v>
      </c>
      <c r="C265" s="71">
        <v>35</v>
      </c>
      <c r="D265" s="71">
        <v>4</v>
      </c>
      <c r="E265" s="71">
        <v>30</v>
      </c>
      <c r="F265" s="72">
        <f t="shared" si="16"/>
        <v>103504</v>
      </c>
      <c r="G265" s="73">
        <f ca="1">OFFSET(方块表!$K$2,MATCH(F265,方块表!B:B,0)-2,0,1,1)</f>
        <v>4</v>
      </c>
      <c r="H265" s="73">
        <f t="shared" ca="1" si="18"/>
        <v>120</v>
      </c>
      <c r="I265" s="73">
        <f t="shared" si="19"/>
        <v>30</v>
      </c>
      <c r="J265" s="72" t="str">
        <f ca="1">OFFSET(方块表!$I$2,MATCH(F265,方块表!B:B,0)-2,0,1,1)</f>
        <v>黄色羊毛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71">
        <v>903</v>
      </c>
      <c r="C266" s="71">
        <v>35</v>
      </c>
      <c r="D266" s="71">
        <v>11</v>
      </c>
      <c r="E266" s="71">
        <v>30</v>
      </c>
      <c r="F266" s="72">
        <f t="shared" si="16"/>
        <v>103511</v>
      </c>
      <c r="G266" s="73">
        <f ca="1">OFFSET(方块表!$K$2,MATCH(F266,方块表!B:B,0)-2,0,1,1)</f>
        <v>4</v>
      </c>
      <c r="H266" s="73">
        <f t="shared" ca="1" si="18"/>
        <v>120</v>
      </c>
      <c r="I266" s="73">
        <f t="shared" si="19"/>
        <v>30</v>
      </c>
      <c r="J266" s="72" t="str">
        <f ca="1">OFFSET(方块表!$I$2,MATCH(F266,方块表!B:B,0)-2,0,1,1)</f>
        <v>蓝色羊毛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71">
        <v>903</v>
      </c>
      <c r="C267" s="71">
        <v>35</v>
      </c>
      <c r="D267" s="71">
        <v>13</v>
      </c>
      <c r="E267" s="71">
        <v>30</v>
      </c>
      <c r="F267" s="72">
        <f t="shared" si="16"/>
        <v>103513</v>
      </c>
      <c r="G267" s="73">
        <f ca="1">OFFSET(方块表!$K$2,MATCH(F267,方块表!B:B,0)-2,0,1,1)</f>
        <v>4</v>
      </c>
      <c r="H267" s="73">
        <f t="shared" ca="1" si="18"/>
        <v>120</v>
      </c>
      <c r="I267" s="73">
        <f t="shared" si="19"/>
        <v>30</v>
      </c>
      <c r="J267" s="72" t="str">
        <f ca="1">OFFSET(方块表!$I$2,MATCH(F267,方块表!B:B,0)-2,0,1,1)</f>
        <v>绿色羊毛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71">
        <v>903</v>
      </c>
      <c r="C268" s="71">
        <v>35</v>
      </c>
      <c r="D268" s="71">
        <v>14</v>
      </c>
      <c r="E268" s="71">
        <v>30</v>
      </c>
      <c r="F268" s="72">
        <f t="shared" si="16"/>
        <v>103514</v>
      </c>
      <c r="G268" s="73">
        <f ca="1">OFFSET(方块表!$K$2,MATCH(F268,方块表!B:B,0)-2,0,1,1)</f>
        <v>4</v>
      </c>
      <c r="H268" s="73">
        <f t="shared" ca="1" si="18"/>
        <v>120</v>
      </c>
      <c r="I268" s="73">
        <f t="shared" si="19"/>
        <v>30</v>
      </c>
      <c r="J268" s="72" t="str">
        <f ca="1">OFFSET(方块表!$I$2,MATCH(F268,方块表!B:B,0)-2,0,1,1)</f>
        <v>红色羊毛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71">
        <v>904</v>
      </c>
      <c r="C269" s="71">
        <v>2</v>
      </c>
      <c r="D269" s="71">
        <v>0</v>
      </c>
      <c r="E269" s="71">
        <v>10</v>
      </c>
      <c r="F269" s="72">
        <f t="shared" si="16"/>
        <v>100200</v>
      </c>
      <c r="G269" s="73">
        <f ca="1">OFFSET(方块表!$K$2,MATCH(F269,方块表!B:B,0)-2,0,1,1)</f>
        <v>2</v>
      </c>
      <c r="H269" s="73">
        <f t="shared" ca="1" si="18"/>
        <v>20</v>
      </c>
      <c r="I269" s="73">
        <f t="shared" si="19"/>
        <v>10</v>
      </c>
      <c r="J269" s="72" t="str">
        <f ca="1">OFFSET(方块表!$I$2,MATCH(F269,方块表!B:B,0)-2,0,1,1)</f>
        <v>草方块</v>
      </c>
      <c r="K269" s="54" t="str">
        <f>IF(COUNTIF(B$1:$B269,B269)=1,VLOOKUP(B269,图纸表!$A:$D,4,1),"")</f>
        <v>@@@</v>
      </c>
    </row>
    <row r="270" spans="1:19">
      <c r="A270" s="54">
        <f t="shared" si="17"/>
        <v>269</v>
      </c>
      <c r="B270" s="71">
        <v>904</v>
      </c>
      <c r="C270" s="71">
        <v>3</v>
      </c>
      <c r="D270" s="71">
        <v>0</v>
      </c>
      <c r="E270" s="71">
        <v>10</v>
      </c>
      <c r="F270" s="72">
        <f t="shared" si="16"/>
        <v>100300</v>
      </c>
      <c r="G270" s="73">
        <f ca="1">OFFSET(方块表!$K$2,MATCH(F270,方块表!B:B,0)-2,0,1,1)</f>
        <v>2</v>
      </c>
      <c r="H270" s="73">
        <f t="shared" ca="1" si="18"/>
        <v>20</v>
      </c>
      <c r="I270" s="73">
        <f t="shared" si="19"/>
        <v>10</v>
      </c>
      <c r="J270" s="72" t="str">
        <f ca="1">OFFSET(方块表!$I$2,MATCH(F270,方块表!B:B,0)-2,0,1,1)</f>
        <v>泥土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71">
        <v>905</v>
      </c>
      <c r="C271" s="71">
        <v>4</v>
      </c>
      <c r="D271" s="71">
        <v>0</v>
      </c>
      <c r="E271" s="71">
        <v>10</v>
      </c>
      <c r="F271" s="72">
        <f t="shared" si="16"/>
        <v>100400</v>
      </c>
      <c r="G271" s="73">
        <f ca="1">OFFSET(方块表!$K$2,MATCH(F271,方块表!B:B,0)-2,0,1,1)</f>
        <v>2</v>
      </c>
      <c r="H271" s="73">
        <f t="shared" ca="1" si="18"/>
        <v>20</v>
      </c>
      <c r="I271" s="73">
        <f t="shared" si="19"/>
        <v>10</v>
      </c>
      <c r="J271" s="72" t="str">
        <f ca="1">OFFSET(方块表!$I$2,MATCH(F271,方块表!B:B,0)-2,0,1,1)</f>
        <v>鹅卵石</v>
      </c>
      <c r="K271" s="54" t="str">
        <f>IF(COUNTIF(B$1:$B271,B271)=1,VLOOKUP(B271,图纸表!$A:$D,4,1),"")</f>
        <v>@@@</v>
      </c>
    </row>
    <row r="272" spans="1:19">
      <c r="A272" s="54">
        <f t="shared" si="17"/>
        <v>271</v>
      </c>
      <c r="B272" s="71">
        <v>905</v>
      </c>
      <c r="C272" s="71">
        <v>24</v>
      </c>
      <c r="D272" s="71">
        <v>0</v>
      </c>
      <c r="E272" s="71">
        <v>10</v>
      </c>
      <c r="F272" s="72">
        <f t="shared" si="16"/>
        <v>102400</v>
      </c>
      <c r="G272" s="73">
        <f ca="1">OFFSET(方块表!$K$2,MATCH(F272,方块表!B:B,0)-2,0,1,1)</f>
        <v>4</v>
      </c>
      <c r="H272" s="73">
        <f t="shared" ca="1" si="18"/>
        <v>40</v>
      </c>
      <c r="I272" s="73">
        <f t="shared" si="19"/>
        <v>10</v>
      </c>
      <c r="J272" s="72" t="str">
        <f ca="1">OFFSET(方块表!$I$2,MATCH(F272,方块表!B:B,0)-2,0,1,1)</f>
        <v>砂石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71">
        <v>906</v>
      </c>
      <c r="C273" s="71">
        <v>41</v>
      </c>
      <c r="D273" s="71">
        <v>0</v>
      </c>
      <c r="E273" s="71">
        <v>10</v>
      </c>
      <c r="F273" s="72">
        <f t="shared" si="16"/>
        <v>104100</v>
      </c>
      <c r="G273" s="73">
        <f ca="1">OFFSET(方块表!$K$2,MATCH(F273,方块表!B:B,0)-2,0,1,1)</f>
        <v>8</v>
      </c>
      <c r="H273" s="73">
        <f t="shared" ca="1" si="18"/>
        <v>80</v>
      </c>
      <c r="I273" s="73">
        <f t="shared" si="19"/>
        <v>10</v>
      </c>
      <c r="J273" s="72" t="str">
        <f ca="1">OFFSET(方块表!$I$2,MATCH(F273,方块表!B:B,0)-2,0,1,1)</f>
        <v>金块</v>
      </c>
      <c r="K273" s="54" t="str">
        <f>IF(COUNTIF(B$1:$B273,B273)=1,VLOOKUP(B273,图纸表!$A:$D,4,1),"")</f>
        <v>@@@</v>
      </c>
    </row>
    <row r="274" spans="1:11">
      <c r="A274" s="54">
        <f t="shared" si="17"/>
        <v>273</v>
      </c>
      <c r="B274" s="71">
        <v>906</v>
      </c>
      <c r="C274" s="71">
        <v>155</v>
      </c>
      <c r="D274" s="71">
        <v>0</v>
      </c>
      <c r="E274" s="71">
        <v>10</v>
      </c>
      <c r="F274" s="72">
        <f t="shared" si="16"/>
        <v>115500</v>
      </c>
      <c r="G274" s="73">
        <f ca="1">OFFSET(方块表!$K$2,MATCH(F274,方块表!B:B,0)-2,0,1,1)</f>
        <v>6</v>
      </c>
      <c r="H274" s="73">
        <f t="shared" ca="1" si="18"/>
        <v>60</v>
      </c>
      <c r="I274" s="73">
        <f t="shared" si="19"/>
        <v>10</v>
      </c>
      <c r="J274" s="72" t="str">
        <f ca="1">OFFSET(方块表!$I$2,MATCH(F274,方块表!B:B,0)-2,0,1,1)</f>
        <v>石英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71">
        <v>907</v>
      </c>
      <c r="C275" s="71">
        <v>17</v>
      </c>
      <c r="D275" s="71">
        <v>0</v>
      </c>
      <c r="E275" s="71">
        <v>10</v>
      </c>
      <c r="F275" s="72">
        <f t="shared" si="16"/>
        <v>101700</v>
      </c>
      <c r="G275" s="73">
        <f ca="1">OFFSET(方块表!$K$2,MATCH(F275,方块表!B:B,0)-2,0,1,1)</f>
        <v>2</v>
      </c>
      <c r="H275" s="73">
        <f t="shared" ca="1" si="18"/>
        <v>20</v>
      </c>
      <c r="I275" s="73">
        <f t="shared" si="19"/>
        <v>10</v>
      </c>
      <c r="J275" s="72" t="str">
        <f ca="1">OFFSET(方块表!$I$2,MATCH(F275,方块表!B:B,0)-2,0,1,1)</f>
        <v>橡树木</v>
      </c>
      <c r="K275" s="54" t="str">
        <f>IF(COUNTIF(B$1:$B275,B275)=1,VLOOKUP(B275,图纸表!$A:$D,4,1),"")</f>
        <v>@@@</v>
      </c>
    </row>
    <row r="276" spans="1:11">
      <c r="A276" s="54">
        <f t="shared" si="17"/>
        <v>275</v>
      </c>
      <c r="B276" s="71">
        <v>907</v>
      </c>
      <c r="C276" s="71">
        <v>18</v>
      </c>
      <c r="D276" s="71">
        <v>0</v>
      </c>
      <c r="E276" s="71">
        <v>10</v>
      </c>
      <c r="F276" s="72">
        <f t="shared" si="16"/>
        <v>101800</v>
      </c>
      <c r="G276" s="73">
        <f ca="1">OFFSET(方块表!$K$2,MATCH(F276,方块表!B:B,0)-2,0,1,1)</f>
        <v>6</v>
      </c>
      <c r="H276" s="73">
        <f t="shared" ca="1" si="18"/>
        <v>60</v>
      </c>
      <c r="I276" s="73">
        <f t="shared" si="19"/>
        <v>10</v>
      </c>
      <c r="J276" s="72" t="str">
        <f ca="1">OFFSET(方块表!$I$2,MATCH(F276,方块表!B:B,0)-2,0,1,1)</f>
        <v>橡树叶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71">
        <v>908</v>
      </c>
      <c r="C277" s="71">
        <v>5</v>
      </c>
      <c r="D277" s="71">
        <v>0</v>
      </c>
      <c r="E277" s="71">
        <v>10</v>
      </c>
      <c r="F277" s="72">
        <f t="shared" si="16"/>
        <v>100500</v>
      </c>
      <c r="G277" s="73">
        <f ca="1">OFFSET(方块表!$K$2,MATCH(F277,方块表!B:B,0)-2,0,1,1)</f>
        <v>4</v>
      </c>
      <c r="H277" s="73">
        <f t="shared" ca="1" si="18"/>
        <v>40</v>
      </c>
      <c r="I277" s="73">
        <f t="shared" si="19"/>
        <v>10</v>
      </c>
      <c r="J277" s="72" t="str">
        <f ca="1">OFFSET(方块表!$I$2,MATCH(F277,方块表!B:B,0)-2,0,1,1)</f>
        <v>橡木板</v>
      </c>
      <c r="K277" s="54" t="str">
        <f>IF(COUNTIF(B$1:$B277,B277)=1,VLOOKUP(B277,图纸表!$A:$D,4,1),"")</f>
        <v>@@@</v>
      </c>
    </row>
    <row r="278" spans="1:11">
      <c r="A278" s="54">
        <f t="shared" si="17"/>
        <v>277</v>
      </c>
      <c r="B278" s="71">
        <v>908</v>
      </c>
      <c r="C278" s="71">
        <v>53</v>
      </c>
      <c r="D278" s="71">
        <v>0</v>
      </c>
      <c r="E278" s="71">
        <v>10</v>
      </c>
      <c r="F278" s="72">
        <f t="shared" si="16"/>
        <v>105300</v>
      </c>
      <c r="G278" s="73">
        <f ca="1">OFFSET(方块表!$K$2,MATCH(F278,方块表!B:B,0)-2,0,1,1)</f>
        <v>6</v>
      </c>
      <c r="H278" s="73">
        <f t="shared" ca="1" si="18"/>
        <v>60</v>
      </c>
      <c r="I278" s="73">
        <f t="shared" si="19"/>
        <v>10</v>
      </c>
      <c r="J278" s="72" t="str">
        <f ca="1">OFFSET(方块表!$I$2,MATCH(F278,方块表!B:B,0)-2,0,1,1)</f>
        <v>橡木楼梯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71">
        <v>908</v>
      </c>
      <c r="C279" s="71">
        <v>85</v>
      </c>
      <c r="D279" s="71">
        <v>0</v>
      </c>
      <c r="E279" s="71">
        <v>10</v>
      </c>
      <c r="F279" s="72">
        <f t="shared" si="16"/>
        <v>108500</v>
      </c>
      <c r="G279" s="73">
        <f ca="1">OFFSET(方块表!$K$2,MATCH(F279,方块表!B:B,0)-2,0,1,1)</f>
        <v>6</v>
      </c>
      <c r="H279" s="73">
        <f t="shared" ca="1" si="18"/>
        <v>60</v>
      </c>
      <c r="I279" s="73">
        <f t="shared" si="19"/>
        <v>10</v>
      </c>
      <c r="J279" s="72" t="str">
        <f ca="1">OFFSET(方块表!$I$2,MATCH(F279,方块表!B:B,0)-2,0,1,1)</f>
        <v>橡木栅栏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71">
        <v>909</v>
      </c>
      <c r="C280" s="71">
        <v>95</v>
      </c>
      <c r="D280" s="71">
        <v>0</v>
      </c>
      <c r="E280" s="71">
        <v>10</v>
      </c>
      <c r="F280" s="72">
        <f t="shared" si="16"/>
        <v>109500</v>
      </c>
      <c r="G280" s="73">
        <f ca="1">OFFSET(方块表!$K$2,MATCH(F280,方块表!B:B,0)-2,0,1,1)</f>
        <v>6</v>
      </c>
      <c r="H280" s="73">
        <f t="shared" ca="1" si="18"/>
        <v>60</v>
      </c>
      <c r="I280" s="73">
        <f t="shared" si="19"/>
        <v>10</v>
      </c>
      <c r="J280" s="72" t="str">
        <f ca="1">OFFSET(方块表!$I$2,MATCH(F280,方块表!B:B,0)-2,0,1,1)</f>
        <v>白色钢化玻璃</v>
      </c>
      <c r="K280" s="54" t="str">
        <f>IF(COUNTIF(B$1:$B280,B280)=1,VLOOKUP(B280,图纸表!$A:$D,4,1),"")</f>
        <v>@@@</v>
      </c>
    </row>
    <row r="281" spans="1:11">
      <c r="A281" s="54">
        <f t="shared" si="17"/>
        <v>280</v>
      </c>
      <c r="B281" s="71">
        <v>909</v>
      </c>
      <c r="C281" s="71">
        <v>95</v>
      </c>
      <c r="D281" s="71">
        <v>4</v>
      </c>
      <c r="E281" s="71">
        <v>10</v>
      </c>
      <c r="F281" s="72">
        <f t="shared" si="16"/>
        <v>109504</v>
      </c>
      <c r="G281" s="73">
        <f ca="1">OFFSET(方块表!$K$2,MATCH(F281,方块表!B:B,0)-2,0,1,1)</f>
        <v>6</v>
      </c>
      <c r="H281" s="73">
        <f t="shared" ca="1" si="18"/>
        <v>60</v>
      </c>
      <c r="I281" s="73">
        <f t="shared" si="19"/>
        <v>10</v>
      </c>
      <c r="J281" s="72" t="str">
        <f ca="1">OFFSET(方块表!$I$2,MATCH(F281,方块表!B:B,0)-2,0,1,1)</f>
        <v>黄色钢化玻璃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71">
        <v>909</v>
      </c>
      <c r="C282" s="71">
        <v>95</v>
      </c>
      <c r="D282" s="71">
        <v>11</v>
      </c>
      <c r="E282" s="71">
        <v>10</v>
      </c>
      <c r="F282" s="72">
        <f t="shared" si="16"/>
        <v>109511</v>
      </c>
      <c r="G282" s="73">
        <f ca="1">OFFSET(方块表!$K$2,MATCH(F282,方块表!B:B,0)-2,0,1,1)</f>
        <v>6</v>
      </c>
      <c r="H282" s="73">
        <f t="shared" ca="1" si="18"/>
        <v>60</v>
      </c>
      <c r="I282" s="73">
        <f t="shared" si="19"/>
        <v>10</v>
      </c>
      <c r="J282" s="72" t="str">
        <f ca="1">OFFSET(方块表!$I$2,MATCH(F282,方块表!B:B,0)-2,0,1,1)</f>
        <v>蓝色钢化玻璃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71">
        <v>909</v>
      </c>
      <c r="C283" s="71">
        <v>95</v>
      </c>
      <c r="D283" s="71">
        <v>14</v>
      </c>
      <c r="E283" s="71">
        <v>10</v>
      </c>
      <c r="F283" s="72">
        <f t="shared" si="16"/>
        <v>109514</v>
      </c>
      <c r="G283" s="73">
        <f ca="1">OFFSET(方块表!$K$2,MATCH(F283,方块表!B:B,0)-2,0,1,1)</f>
        <v>6</v>
      </c>
      <c r="H283" s="73">
        <f t="shared" ca="1" si="18"/>
        <v>60</v>
      </c>
      <c r="I283" s="73">
        <f t="shared" si="19"/>
        <v>10</v>
      </c>
      <c r="J283" s="72" t="str">
        <f ca="1">OFFSET(方块表!$I$2,MATCH(F283,方块表!B:B,0)-2,0,1,1)</f>
        <v>红色钢化玻璃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71">
        <v>910</v>
      </c>
      <c r="C284" s="71">
        <v>251</v>
      </c>
      <c r="D284" s="71">
        <v>0</v>
      </c>
      <c r="E284" s="71">
        <v>10</v>
      </c>
      <c r="F284" s="72">
        <f t="shared" si="16"/>
        <v>125100</v>
      </c>
      <c r="G284" s="73">
        <f ca="1">OFFSET(方块表!$K$2,MATCH(F284,方块表!B:B,0)-2,0,1,1)</f>
        <v>6</v>
      </c>
      <c r="H284" s="73">
        <f t="shared" ca="1" si="18"/>
        <v>60</v>
      </c>
      <c r="I284" s="73">
        <f t="shared" si="19"/>
        <v>10</v>
      </c>
      <c r="J284" s="72" t="str">
        <f ca="1">OFFSET(方块表!$I$2,MATCH(F284,方块表!B:B,0)-2,0,1,1)</f>
        <v>白色混凝土</v>
      </c>
      <c r="K284" s="54" t="str">
        <f>IF(COUNTIF(B$1:$B284,B284)=1,VLOOKUP(B284,图纸表!$A:$D,4,1),"")</f>
        <v>@@@</v>
      </c>
    </row>
    <row r="285" spans="1:11">
      <c r="A285" s="54">
        <f t="shared" si="17"/>
        <v>284</v>
      </c>
      <c r="B285" s="71">
        <v>910</v>
      </c>
      <c r="C285" s="71">
        <v>251</v>
      </c>
      <c r="D285" s="71">
        <v>4</v>
      </c>
      <c r="E285" s="71">
        <v>10</v>
      </c>
      <c r="F285" s="72">
        <f t="shared" si="16"/>
        <v>125104</v>
      </c>
      <c r="G285" s="73">
        <f ca="1">OFFSET(方块表!$K$2,MATCH(F285,方块表!B:B,0)-2,0,1,1)</f>
        <v>6</v>
      </c>
      <c r="H285" s="73">
        <f t="shared" ca="1" si="18"/>
        <v>60</v>
      </c>
      <c r="I285" s="73">
        <f t="shared" si="19"/>
        <v>10</v>
      </c>
      <c r="J285" s="72" t="str">
        <f ca="1">OFFSET(方块表!$I$2,MATCH(F285,方块表!B:B,0)-2,0,1,1)</f>
        <v>黄色混凝土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71">
        <v>910</v>
      </c>
      <c r="C286" s="71">
        <v>251</v>
      </c>
      <c r="D286" s="71">
        <v>11</v>
      </c>
      <c r="E286" s="71">
        <v>10</v>
      </c>
      <c r="F286" s="72">
        <f t="shared" si="16"/>
        <v>125111</v>
      </c>
      <c r="G286" s="73">
        <f ca="1">OFFSET(方块表!$K$2,MATCH(F286,方块表!B:B,0)-2,0,1,1)</f>
        <v>6</v>
      </c>
      <c r="H286" s="73">
        <f t="shared" ca="1" si="18"/>
        <v>60</v>
      </c>
      <c r="I286" s="73">
        <f t="shared" si="19"/>
        <v>10</v>
      </c>
      <c r="J286" s="72" t="str">
        <f ca="1">OFFSET(方块表!$I$2,MATCH(F286,方块表!B:B,0)-2,0,1,1)</f>
        <v>蓝色混凝土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71">
        <v>910</v>
      </c>
      <c r="C287" s="71">
        <v>251</v>
      </c>
      <c r="D287" s="71">
        <v>14</v>
      </c>
      <c r="E287" s="71">
        <v>10</v>
      </c>
      <c r="F287" s="72">
        <f t="shared" si="16"/>
        <v>125114</v>
      </c>
      <c r="G287" s="73">
        <f ca="1">OFFSET(方块表!$K$2,MATCH(F287,方块表!B:B,0)-2,0,1,1)</f>
        <v>6</v>
      </c>
      <c r="H287" s="73">
        <f t="shared" ca="1" si="18"/>
        <v>60</v>
      </c>
      <c r="I287" s="73">
        <f t="shared" si="19"/>
        <v>10</v>
      </c>
      <c r="J287" s="72" t="str">
        <f ca="1">OFFSET(方块表!$I$2,MATCH(F287,方块表!B:B,0)-2,0,1,1)</f>
        <v>红色混凝土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71">
        <v>911</v>
      </c>
      <c r="C288" s="71">
        <v>35</v>
      </c>
      <c r="D288" s="71">
        <v>0</v>
      </c>
      <c r="E288" s="71">
        <v>10</v>
      </c>
      <c r="F288" s="72">
        <f t="shared" si="16"/>
        <v>103500</v>
      </c>
      <c r="G288" s="73">
        <f ca="1">OFFSET(方块表!$K$2,MATCH(F288,方块表!B:B,0)-2,0,1,1)</f>
        <v>4</v>
      </c>
      <c r="H288" s="73">
        <f t="shared" ca="1" si="18"/>
        <v>40</v>
      </c>
      <c r="I288" s="73">
        <f t="shared" si="19"/>
        <v>10</v>
      </c>
      <c r="J288" s="72" t="str">
        <f ca="1">OFFSET(方块表!$I$2,MATCH(F288,方块表!B:B,0)-2,0,1,1)</f>
        <v>白色羊毛</v>
      </c>
      <c r="K288" s="54" t="str">
        <f>IF(COUNTIF(B$1:$B288,B288)=1,VLOOKUP(B288,图纸表!$A:$D,4,1),"")</f>
        <v>@@@</v>
      </c>
    </row>
    <row r="289" spans="1:11">
      <c r="A289" s="54">
        <f t="shared" si="17"/>
        <v>288</v>
      </c>
      <c r="B289" s="71">
        <v>911</v>
      </c>
      <c r="C289" s="71">
        <v>35</v>
      </c>
      <c r="D289" s="71">
        <v>4</v>
      </c>
      <c r="E289" s="71">
        <v>10</v>
      </c>
      <c r="F289" s="72">
        <f t="shared" si="16"/>
        <v>103504</v>
      </c>
      <c r="G289" s="73">
        <f ca="1">OFFSET(方块表!$K$2,MATCH(F289,方块表!B:B,0)-2,0,1,1)</f>
        <v>4</v>
      </c>
      <c r="H289" s="73">
        <f t="shared" ca="1" si="18"/>
        <v>40</v>
      </c>
      <c r="I289" s="73">
        <f t="shared" si="19"/>
        <v>10</v>
      </c>
      <c r="J289" s="72" t="str">
        <f ca="1">OFFSET(方块表!$I$2,MATCH(F289,方块表!B:B,0)-2,0,1,1)</f>
        <v>黄色羊毛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71">
        <v>911</v>
      </c>
      <c r="C290" s="71">
        <v>35</v>
      </c>
      <c r="D290" s="71">
        <v>11</v>
      </c>
      <c r="E290" s="71">
        <v>10</v>
      </c>
      <c r="F290" s="72">
        <f t="shared" si="16"/>
        <v>103511</v>
      </c>
      <c r="G290" s="73">
        <f ca="1">OFFSET(方块表!$K$2,MATCH(F290,方块表!B:B,0)-2,0,1,1)</f>
        <v>4</v>
      </c>
      <c r="H290" s="73">
        <f t="shared" ca="1" si="18"/>
        <v>40</v>
      </c>
      <c r="I290" s="73">
        <f t="shared" si="19"/>
        <v>10</v>
      </c>
      <c r="J290" s="72" t="str">
        <f ca="1">OFFSET(方块表!$I$2,MATCH(F290,方块表!B:B,0)-2,0,1,1)</f>
        <v>蓝色羊毛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71">
        <v>911</v>
      </c>
      <c r="C291" s="71">
        <v>35</v>
      </c>
      <c r="D291" s="71">
        <v>14</v>
      </c>
      <c r="E291" s="71">
        <v>10</v>
      </c>
      <c r="F291" s="72">
        <f t="shared" si="16"/>
        <v>103514</v>
      </c>
      <c r="G291" s="73">
        <f ca="1">OFFSET(方块表!$K$2,MATCH(F291,方块表!B:B,0)-2,0,1,1)</f>
        <v>4</v>
      </c>
      <c r="H291" s="73">
        <f t="shared" ca="1" si="18"/>
        <v>40</v>
      </c>
      <c r="I291" s="73">
        <f t="shared" si="19"/>
        <v>10</v>
      </c>
      <c r="J291" s="72" t="str">
        <f ca="1">OFFSET(方块表!$I$2,MATCH(F291,方块表!B:B,0)-2,0,1,1)</f>
        <v>红色羊毛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71">
        <v>912</v>
      </c>
      <c r="C292" s="71">
        <v>50</v>
      </c>
      <c r="D292" s="71">
        <v>5</v>
      </c>
      <c r="E292" s="71">
        <v>10</v>
      </c>
      <c r="F292" s="72">
        <f t="shared" si="16"/>
        <v>105005</v>
      </c>
      <c r="G292" s="73">
        <f ca="1">OFFSET(方块表!$K$2,MATCH(F292,方块表!B:B,0)-2,0,1,1)</f>
        <v>8</v>
      </c>
      <c r="H292" s="73">
        <f t="shared" ca="1" si="18"/>
        <v>80</v>
      </c>
      <c r="I292" s="73">
        <f t="shared" si="19"/>
        <v>10</v>
      </c>
      <c r="J292" s="72" t="str">
        <f ca="1">OFFSET(方块表!$I$2,MATCH(F292,方块表!B:B,0)-2,0,1,1)</f>
        <v>火把</v>
      </c>
      <c r="K292" s="54" t="str">
        <f>IF(COUNTIF(B$1:$B292,B292)=1,VLOOKUP(B292,图纸表!$A:$D,4,1),"")</f>
        <v>@@@</v>
      </c>
    </row>
    <row r="293" spans="1:11">
      <c r="A293" s="54">
        <f t="shared" si="17"/>
        <v>292</v>
      </c>
      <c r="B293" s="71">
        <v>912</v>
      </c>
      <c r="C293" s="71">
        <v>65</v>
      </c>
      <c r="D293" s="71">
        <v>0</v>
      </c>
      <c r="E293" s="71">
        <v>10</v>
      </c>
      <c r="F293" s="72">
        <f t="shared" si="16"/>
        <v>106500</v>
      </c>
      <c r="G293" s="73">
        <f ca="1">OFFSET(方块表!$K$2,MATCH(F293,方块表!B:B,0)-2,0,1,1)</f>
        <v>8</v>
      </c>
      <c r="H293" s="73">
        <f t="shared" ca="1" si="18"/>
        <v>80</v>
      </c>
      <c r="I293" s="73">
        <f t="shared" si="19"/>
        <v>10</v>
      </c>
      <c r="J293" s="72" t="str">
        <f ca="1">OFFSET(方块表!$I$2,MATCH(F293,方块表!B:B,0)-2,0,1,1)</f>
        <v>梯子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71">
        <v>912</v>
      </c>
      <c r="C294" s="71">
        <v>85</v>
      </c>
      <c r="D294" s="71">
        <v>0</v>
      </c>
      <c r="E294" s="71">
        <v>10</v>
      </c>
      <c r="F294" s="72">
        <f t="shared" si="16"/>
        <v>108500</v>
      </c>
      <c r="G294" s="73">
        <f ca="1">OFFSET(方块表!$K$2,MATCH(F294,方块表!B:B,0)-2,0,1,1)</f>
        <v>6</v>
      </c>
      <c r="H294" s="73">
        <f t="shared" ca="1" si="18"/>
        <v>60</v>
      </c>
      <c r="I294" s="73">
        <f t="shared" si="19"/>
        <v>10</v>
      </c>
      <c r="J294" s="72" t="str">
        <f ca="1">OFFSET(方块表!$I$2,MATCH(F294,方块表!B:B,0)-2,0,1,1)</f>
        <v>橡木栅栏</v>
      </c>
      <c r="K294" s="54" t="str">
        <f>IF(COUNTIF(B$1:$B294,B294)=1,VLOOKUP(B294,图纸表!$A:$D,4,1),"")</f>
        <v/>
      </c>
    </row>
    <row r="295" spans="1:11">
      <c r="A295" s="54">
        <f t="shared" ref="A295:A302" si="20">ROW()-1</f>
        <v>294</v>
      </c>
      <c r="B295" s="71">
        <v>912</v>
      </c>
      <c r="C295" s="71">
        <v>89</v>
      </c>
      <c r="D295" s="71">
        <v>0</v>
      </c>
      <c r="E295" s="71">
        <v>10</v>
      </c>
      <c r="F295" s="72">
        <f t="shared" si="16"/>
        <v>108900</v>
      </c>
      <c r="G295" s="73">
        <f ca="1">OFFSET(方块表!$K$2,MATCH(F295,方块表!B:B,0)-2,0,1,1)</f>
        <v>10</v>
      </c>
      <c r="H295" s="73">
        <f t="shared" ref="H295" ca="1" si="21">G295*E295</f>
        <v>100</v>
      </c>
      <c r="I295" s="73">
        <f t="shared" ref="I295" si="22">E295</f>
        <v>10</v>
      </c>
      <c r="J295" s="72" t="str">
        <f ca="1">OFFSET(方块表!$I$2,MATCH(F295,方块表!B:B,0)-2,0,1,1)</f>
        <v>萤石</v>
      </c>
      <c r="K295" s="54" t="str">
        <f>IF(COUNTIF(B$1:$B295,B295)=1,VLOOKUP(B295,图纸表!$A:$D,4,1),"")</f>
        <v/>
      </c>
    </row>
    <row r="296" spans="1:11">
      <c r="A296" s="54">
        <f t="shared" si="20"/>
        <v>295</v>
      </c>
      <c r="B296" s="71">
        <v>913</v>
      </c>
      <c r="C296" s="71">
        <v>22</v>
      </c>
      <c r="D296" s="71">
        <v>0</v>
      </c>
      <c r="E296" s="71">
        <v>10</v>
      </c>
      <c r="F296" s="72">
        <f t="shared" si="16"/>
        <v>102200</v>
      </c>
      <c r="G296" s="73">
        <f ca="1">OFFSET(方块表!$K$2,MATCH(F296,方块表!B:B,0)-2,0,1,1)</f>
        <v>10</v>
      </c>
      <c r="H296" s="73">
        <f t="shared" ref="H296:H300" ca="1" si="23">G296*E296</f>
        <v>100</v>
      </c>
      <c r="I296" s="73">
        <f t="shared" ref="I296:I300" si="24">E296</f>
        <v>10</v>
      </c>
      <c r="J296" s="72" t="str">
        <f ca="1">OFFSET(方块表!$I$2,MATCH(F296,方块表!B:B,0)-2,0,1,1)</f>
        <v>天青石块</v>
      </c>
      <c r="K296" s="54" t="str">
        <f>IF(COUNTIF(B$1:$B296,B296)=1,VLOOKUP(B296,图纸表!$A:$D,4,1),"")</f>
        <v>@@@</v>
      </c>
    </row>
    <row r="297" spans="1:11">
      <c r="A297" s="54">
        <f t="shared" si="20"/>
        <v>296</v>
      </c>
      <c r="B297" s="71">
        <v>913</v>
      </c>
      <c r="C297" s="71">
        <v>57</v>
      </c>
      <c r="D297" s="71">
        <v>0</v>
      </c>
      <c r="E297" s="71">
        <v>10</v>
      </c>
      <c r="F297" s="72">
        <f t="shared" si="16"/>
        <v>105700</v>
      </c>
      <c r="G297" s="73">
        <f ca="1">OFFSET(方块表!$K$2,MATCH(F297,方块表!B:B,0)-2,0,1,1)</f>
        <v>10</v>
      </c>
      <c r="H297" s="73">
        <f t="shared" ca="1" si="23"/>
        <v>100</v>
      </c>
      <c r="I297" s="73">
        <f t="shared" si="24"/>
        <v>10</v>
      </c>
      <c r="J297" s="72" t="str">
        <f ca="1">OFFSET(方块表!$I$2,MATCH(F297,方块表!B:B,0)-2,0,1,1)</f>
        <v>钻石块</v>
      </c>
      <c r="K297" s="54" t="str">
        <f>IF(COUNTIF(B$1:$B297,B297)=1,VLOOKUP(B297,图纸表!$A:$D,4,1),"")</f>
        <v/>
      </c>
    </row>
    <row r="298" spans="1:11">
      <c r="A298" s="54">
        <f t="shared" si="20"/>
        <v>297</v>
      </c>
      <c r="B298" s="71">
        <v>913</v>
      </c>
      <c r="C298" s="71">
        <v>123</v>
      </c>
      <c r="D298" s="71">
        <v>0</v>
      </c>
      <c r="E298" s="71">
        <v>10</v>
      </c>
      <c r="F298" s="72">
        <f t="shared" si="16"/>
        <v>112300</v>
      </c>
      <c r="G298" s="73">
        <f ca="1">OFFSET(方块表!$K$2,MATCH(F298,方块表!B:B,0)-2,0,1,1)</f>
        <v>12</v>
      </c>
      <c r="H298" s="73">
        <f t="shared" ca="1" si="23"/>
        <v>120</v>
      </c>
      <c r="I298" s="73">
        <f t="shared" si="24"/>
        <v>10</v>
      </c>
      <c r="J298" s="72" t="str">
        <f ca="1">OFFSET(方块表!$I$2,MATCH(F298,方块表!B:B,0)-2,0,1,1)</f>
        <v>红石灯</v>
      </c>
      <c r="K298" s="54" t="str">
        <f>IF(COUNTIF(B$1:$B298,B298)=1,VLOOKUP(B298,图纸表!$A:$D,4,1),"")</f>
        <v/>
      </c>
    </row>
    <row r="299" spans="1:11">
      <c r="A299" s="54">
        <f t="shared" si="20"/>
        <v>298</v>
      </c>
      <c r="B299" s="71">
        <v>913</v>
      </c>
      <c r="C299" s="71">
        <v>133</v>
      </c>
      <c r="D299" s="71">
        <v>0</v>
      </c>
      <c r="E299" s="71">
        <v>10</v>
      </c>
      <c r="F299" s="72">
        <f t="shared" si="16"/>
        <v>113300</v>
      </c>
      <c r="G299" s="73">
        <f ca="1">OFFSET(方块表!$K$2,MATCH(F299,方块表!B:B,0)-2,0,1,1)</f>
        <v>10</v>
      </c>
      <c r="H299" s="73">
        <f t="shared" ca="1" si="23"/>
        <v>100</v>
      </c>
      <c r="I299" s="73">
        <f t="shared" si="24"/>
        <v>10</v>
      </c>
      <c r="J299" s="72" t="str">
        <f ca="1">OFFSET(方块表!$I$2,MATCH(F299,方块表!B:B,0)-2,0,1,1)</f>
        <v>绿宝石块</v>
      </c>
      <c r="K299" s="54" t="str">
        <f>IF(COUNTIF(B$1:$B299,B299)=1,VLOOKUP(B299,图纸表!$A:$D,4,1),"")</f>
        <v/>
      </c>
    </row>
    <row r="300" spans="1:11">
      <c r="A300" s="54">
        <f t="shared" si="20"/>
        <v>299</v>
      </c>
      <c r="B300" s="71">
        <v>914</v>
      </c>
      <c r="C300" s="71">
        <v>5</v>
      </c>
      <c r="D300" s="71">
        <v>2</v>
      </c>
      <c r="E300" s="71">
        <v>15</v>
      </c>
      <c r="F300" s="72">
        <f t="shared" si="16"/>
        <v>100502</v>
      </c>
      <c r="G300" s="73">
        <f ca="1">OFFSET(方块表!$K$2,MATCH(F300,方块表!B:B,0)-2,0,1,1)</f>
        <v>4</v>
      </c>
      <c r="H300" s="73">
        <f t="shared" ca="1" si="23"/>
        <v>60</v>
      </c>
      <c r="I300" s="73">
        <f t="shared" si="24"/>
        <v>15</v>
      </c>
      <c r="J300" s="72" t="str">
        <f ca="1">OFFSET(方块表!$I$2,MATCH(F300,方块表!B:B,0)-2,0,1,1)</f>
        <v>桦树木板</v>
      </c>
      <c r="K300" s="54" t="str">
        <f>IF(COUNTIF(B$1:$B300,B300)=1,VLOOKUP(B300,图纸表!$A:$D,4,1),"")</f>
        <v>Guide_100_11x11x5-0.schematic</v>
      </c>
    </row>
    <row r="301" spans="1:11">
      <c r="A301" s="54">
        <f t="shared" si="20"/>
        <v>300</v>
      </c>
      <c r="B301" s="71">
        <v>914</v>
      </c>
      <c r="C301" s="71">
        <v>20</v>
      </c>
      <c r="D301" s="71">
        <v>0</v>
      </c>
      <c r="E301" s="71">
        <v>15</v>
      </c>
      <c r="F301" s="72">
        <f t="shared" si="16"/>
        <v>102000</v>
      </c>
      <c r="G301" s="73">
        <f ca="1">OFFSET(方块表!$K$2,MATCH(F301,方块表!B:B,0)-2,0,1,1)</f>
        <v>4</v>
      </c>
      <c r="H301" s="73">
        <f t="shared" ref="H301:H302" ca="1" si="25">G301*E301</f>
        <v>60</v>
      </c>
      <c r="I301" s="73">
        <f t="shared" ref="I301:I302" si="26">E301</f>
        <v>15</v>
      </c>
      <c r="J301" s="72" t="str">
        <f ca="1">OFFSET(方块表!$I$2,MATCH(F301,方块表!B:B,0)-2,0,1,1)</f>
        <v>玻璃</v>
      </c>
      <c r="K301" s="54" t="str">
        <f>IF(COUNTIF(B$1:$B301,B301)=1,VLOOKUP(B301,图纸表!$A:$D,4,1),"")</f>
        <v/>
      </c>
    </row>
    <row r="302" spans="1:11">
      <c r="A302" s="54">
        <f t="shared" si="20"/>
        <v>301</v>
      </c>
      <c r="B302" s="71">
        <v>914</v>
      </c>
      <c r="C302" s="71">
        <v>45</v>
      </c>
      <c r="D302" s="71">
        <v>0</v>
      </c>
      <c r="E302" s="71">
        <v>70</v>
      </c>
      <c r="F302" s="72">
        <f t="shared" si="16"/>
        <v>104500</v>
      </c>
      <c r="G302" s="73">
        <f ca="1">OFFSET(方块表!$K$2,MATCH(F302,方块表!B:B,0)-2,0,1,1)</f>
        <v>4</v>
      </c>
      <c r="H302" s="73">
        <f t="shared" ca="1" si="25"/>
        <v>280</v>
      </c>
      <c r="I302" s="73">
        <f t="shared" si="26"/>
        <v>70</v>
      </c>
      <c r="J302" s="72" t="str">
        <f ca="1">OFFSET(方块表!$I$2,MATCH(F302,方块表!B:B,0)-2,0,1,1)</f>
        <v>砖头</v>
      </c>
      <c r="K302" s="54" t="str">
        <f>IF(COUNTIF(B$1:$B302,B302)=1,VLOOKUP(B302,图纸表!$A:$D,4,1),"")</f>
        <v/>
      </c>
    </row>
    <row r="303" spans="1:11">
      <c r="C303" s="76"/>
      <c r="D303" s="76"/>
      <c r="E303" s="77"/>
      <c r="F303" s="72"/>
      <c r="G303" s="73"/>
      <c r="H303" s="73"/>
      <c r="I303" s="73"/>
      <c r="J303" s="72"/>
    </row>
    <row r="304" spans="1:11">
      <c r="C304" s="76"/>
      <c r="D304" s="76"/>
      <c r="E304" s="77"/>
      <c r="F304" s="72"/>
      <c r="G304" s="73"/>
      <c r="H304" s="73"/>
      <c r="I304" s="73"/>
      <c r="J304" s="72"/>
    </row>
    <row r="305" spans="3:10">
      <c r="C305" s="76"/>
      <c r="D305" s="76"/>
      <c r="E305" s="77"/>
      <c r="F305" s="72"/>
      <c r="G305" s="73"/>
      <c r="H305" s="73"/>
      <c r="I305" s="73"/>
      <c r="J305" s="72"/>
    </row>
    <row r="306" spans="3:10">
      <c r="C306" s="76"/>
      <c r="D306" s="76"/>
      <c r="E306" s="77"/>
      <c r="F306" s="72"/>
      <c r="G306" s="73"/>
      <c r="H306" s="73"/>
      <c r="I306" s="73"/>
      <c r="J306" s="72"/>
    </row>
    <row r="307" spans="3:10">
      <c r="C307" s="76"/>
      <c r="D307" s="76"/>
      <c r="E307" s="77"/>
      <c r="F307" s="72"/>
      <c r="G307" s="73"/>
      <c r="H307" s="73"/>
      <c r="I307" s="73"/>
      <c r="J307" s="72"/>
    </row>
    <row r="308" spans="3:10">
      <c r="C308" s="76"/>
      <c r="D308" s="76"/>
      <c r="E308" s="77"/>
      <c r="F308" s="72"/>
      <c r="G308" s="73"/>
      <c r="H308" s="73"/>
      <c r="I308" s="73"/>
      <c r="J308" s="72"/>
    </row>
    <row r="309" spans="3:10">
      <c r="C309" s="76"/>
      <c r="D309" s="76"/>
      <c r="E309" s="77"/>
      <c r="F309" s="72"/>
      <c r="G309" s="73"/>
      <c r="H309" s="73"/>
      <c r="I309" s="73"/>
      <c r="J309" s="72"/>
    </row>
    <row r="310" spans="3:10">
      <c r="C310" s="76"/>
      <c r="D310" s="76"/>
      <c r="E310" s="77"/>
      <c r="F310" s="72"/>
      <c r="G310" s="73"/>
      <c r="H310" s="73"/>
      <c r="I310" s="73"/>
      <c r="J310" s="72"/>
    </row>
    <row r="311" spans="3:10">
      <c r="C311" s="76"/>
      <c r="D311" s="76"/>
      <c r="E311" s="77"/>
      <c r="F311" s="72"/>
      <c r="G311" s="73"/>
      <c r="H311" s="73"/>
      <c r="I311" s="73"/>
      <c r="J311" s="72"/>
    </row>
    <row r="312" spans="3:10">
      <c r="C312" s="76"/>
      <c r="D312" s="76"/>
      <c r="E312" s="77"/>
      <c r="F312" s="72"/>
      <c r="G312" s="73"/>
      <c r="H312" s="73"/>
      <c r="I312" s="73"/>
      <c r="J312" s="72"/>
    </row>
    <row r="313" spans="3:10">
      <c r="C313" s="76"/>
      <c r="D313" s="76"/>
      <c r="E313" s="77"/>
      <c r="F313" s="72"/>
      <c r="G313" s="73"/>
      <c r="H313" s="73"/>
      <c r="I313" s="73"/>
      <c r="J313" s="72"/>
    </row>
    <row r="314" spans="3:10">
      <c r="C314" s="76"/>
      <c r="D314" s="76"/>
      <c r="E314" s="77"/>
      <c r="F314" s="72"/>
      <c r="G314" s="73"/>
      <c r="H314" s="73"/>
      <c r="I314" s="73"/>
      <c r="J314" s="72"/>
    </row>
    <row r="315" spans="3:10">
      <c r="C315" s="76"/>
      <c r="D315" s="76"/>
      <c r="E315" s="77"/>
      <c r="F315" s="72"/>
      <c r="G315" s="73"/>
      <c r="H315" s="73"/>
      <c r="I315" s="73"/>
      <c r="J315" s="72"/>
    </row>
    <row r="316" spans="3:10">
      <c r="C316" s="76"/>
      <c r="D316" s="76"/>
      <c r="E316" s="77"/>
      <c r="F316" s="72"/>
      <c r="G316" s="73"/>
      <c r="H316" s="73"/>
      <c r="I316" s="73"/>
      <c r="J316" s="72"/>
    </row>
    <row r="317" spans="3:10">
      <c r="C317" s="76"/>
      <c r="D317" s="76"/>
      <c r="E317" s="77"/>
      <c r="F317" s="72"/>
      <c r="G317" s="73"/>
      <c r="H317" s="73"/>
      <c r="I317" s="73"/>
      <c r="J317" s="72"/>
    </row>
    <row r="318" spans="3:10">
      <c r="C318" s="76"/>
      <c r="D318" s="76"/>
      <c r="E318" s="77"/>
      <c r="F318" s="72"/>
      <c r="G318" s="73"/>
      <c r="H318" s="73"/>
      <c r="I318" s="73"/>
      <c r="J318" s="72"/>
    </row>
    <row r="319" spans="3:10">
      <c r="C319" s="76"/>
      <c r="D319" s="76"/>
      <c r="E319" s="77"/>
      <c r="F319" s="72"/>
      <c r="G319" s="73"/>
      <c r="H319" s="73"/>
      <c r="I319" s="73"/>
      <c r="J319" s="72"/>
    </row>
    <row r="320" spans="3:10">
      <c r="C320" s="76"/>
      <c r="D320" s="76"/>
      <c r="E320" s="77"/>
      <c r="F320" s="72"/>
      <c r="G320" s="73"/>
      <c r="H320" s="73"/>
      <c r="I320" s="73"/>
      <c r="J320" s="72"/>
    </row>
    <row r="321" spans="3:10">
      <c r="C321" s="76"/>
      <c r="D321" s="76"/>
      <c r="E321" s="77"/>
      <c r="F321" s="72"/>
      <c r="G321" s="73"/>
      <c r="H321" s="73"/>
      <c r="I321" s="73"/>
      <c r="J321" s="72"/>
    </row>
    <row r="322" spans="3:10">
      <c r="C322" s="76"/>
      <c r="D322" s="76"/>
      <c r="E322" s="77"/>
      <c r="F322" s="72"/>
      <c r="G322" s="73"/>
      <c r="H322" s="73"/>
      <c r="I322" s="73"/>
      <c r="J322" s="72"/>
    </row>
    <row r="323" spans="3:10">
      <c r="C323" s="76"/>
      <c r="D323" s="76"/>
      <c r="E323" s="77"/>
      <c r="F323" s="72"/>
      <c r="G323" s="73"/>
      <c r="H323" s="73"/>
      <c r="I323" s="73"/>
      <c r="J323" s="72"/>
    </row>
    <row r="324" spans="3:10">
      <c r="C324" s="76"/>
      <c r="D324" s="76"/>
      <c r="E324" s="77"/>
      <c r="F324" s="72"/>
      <c r="G324" s="73"/>
      <c r="H324" s="73"/>
      <c r="I324" s="73"/>
      <c r="J324" s="72"/>
    </row>
    <row r="325" spans="3:10">
      <c r="C325" s="76"/>
      <c r="D325" s="76"/>
      <c r="E325" s="77"/>
      <c r="F325" s="72"/>
      <c r="G325" s="73"/>
      <c r="H325" s="73"/>
      <c r="I325" s="73"/>
      <c r="J325" s="72"/>
    </row>
    <row r="326" spans="3:10">
      <c r="C326" s="76"/>
      <c r="D326" s="76"/>
      <c r="E326" s="77"/>
      <c r="F326" s="72"/>
      <c r="G326" s="73"/>
      <c r="H326" s="73"/>
      <c r="I326" s="73"/>
      <c r="J326" s="72"/>
    </row>
    <row r="327" spans="3:10">
      <c r="C327" s="76"/>
      <c r="D327" s="76"/>
      <c r="E327" s="77"/>
      <c r="F327" s="72"/>
      <c r="G327" s="73"/>
      <c r="H327" s="73"/>
      <c r="I327" s="73"/>
      <c r="J327" s="72"/>
    </row>
    <row r="328" spans="3:10">
      <c r="C328" s="76"/>
      <c r="D328" s="76"/>
      <c r="E328" s="77"/>
      <c r="F328" s="72"/>
      <c r="G328" s="73"/>
      <c r="H328" s="73"/>
      <c r="I328" s="73"/>
      <c r="J328" s="72"/>
    </row>
    <row r="329" spans="3:10">
      <c r="C329" s="76"/>
      <c r="D329" s="76"/>
      <c r="E329" s="77"/>
      <c r="F329" s="72"/>
      <c r="G329" s="73"/>
      <c r="H329" s="73"/>
      <c r="I329" s="73"/>
      <c r="J329" s="72"/>
    </row>
    <row r="330" spans="3:10">
      <c r="C330" s="76"/>
      <c r="D330" s="76"/>
      <c r="E330" s="77"/>
      <c r="F330" s="72"/>
      <c r="G330" s="73"/>
      <c r="H330" s="73"/>
      <c r="I330" s="73"/>
      <c r="J330" s="72"/>
    </row>
    <row r="331" spans="3:10">
      <c r="C331" s="76"/>
      <c r="D331" s="76"/>
      <c r="E331" s="77"/>
      <c r="F331" s="72"/>
      <c r="G331" s="73"/>
      <c r="H331" s="73"/>
      <c r="I331" s="73"/>
      <c r="J331" s="72"/>
    </row>
    <row r="332" spans="3:10">
      <c r="C332" s="76"/>
      <c r="D332" s="76"/>
      <c r="E332" s="77"/>
      <c r="F332" s="72"/>
      <c r="G332" s="73"/>
      <c r="H332" s="73"/>
      <c r="I332" s="73"/>
      <c r="J332" s="72"/>
    </row>
    <row r="333" spans="3:10">
      <c r="C333" s="76"/>
      <c r="D333" s="76"/>
      <c r="E333" s="77"/>
      <c r="F333" s="72"/>
      <c r="G333" s="73"/>
      <c r="H333" s="73"/>
      <c r="I333" s="73"/>
      <c r="J333" s="72"/>
    </row>
    <row r="334" spans="3:10">
      <c r="C334" s="76"/>
      <c r="D334" s="76"/>
      <c r="E334" s="77"/>
      <c r="F334" s="72"/>
      <c r="G334" s="73"/>
      <c r="H334" s="73"/>
      <c r="I334" s="73"/>
      <c r="J334" s="72"/>
    </row>
    <row r="335" spans="3:10">
      <c r="C335" s="76"/>
      <c r="D335" s="76"/>
      <c r="E335" s="77"/>
      <c r="F335" s="72"/>
      <c r="G335" s="73"/>
      <c r="H335" s="73"/>
      <c r="I335" s="73"/>
      <c r="J335" s="72"/>
    </row>
    <row r="336" spans="3:10">
      <c r="C336" s="76"/>
      <c r="D336" s="76"/>
      <c r="E336" s="77"/>
      <c r="F336" s="72"/>
      <c r="G336" s="73"/>
      <c r="H336" s="73"/>
      <c r="I336" s="73"/>
      <c r="J336" s="72"/>
    </row>
    <row r="337" spans="3:10">
      <c r="C337" s="76"/>
      <c r="D337" s="76"/>
      <c r="E337" s="77"/>
      <c r="F337" s="72"/>
      <c r="G337" s="73"/>
      <c r="H337" s="73"/>
      <c r="I337" s="73"/>
      <c r="J337" s="72"/>
    </row>
    <row r="338" spans="3:10">
      <c r="C338" s="76"/>
      <c r="D338" s="76"/>
      <c r="E338" s="77"/>
      <c r="F338" s="72"/>
      <c r="G338" s="73"/>
      <c r="H338" s="73"/>
      <c r="I338" s="73"/>
      <c r="J338" s="72"/>
    </row>
    <row r="339" spans="3:10">
      <c r="C339" s="76"/>
      <c r="D339" s="76"/>
      <c r="E339" s="77"/>
      <c r="F339" s="72"/>
      <c r="G339" s="73"/>
      <c r="H339" s="73"/>
      <c r="I339" s="73"/>
      <c r="J339" s="72"/>
    </row>
    <row r="340" spans="3:10">
      <c r="C340" s="76"/>
      <c r="D340" s="76"/>
      <c r="E340" s="77"/>
      <c r="F340" s="72"/>
      <c r="G340" s="73"/>
      <c r="H340" s="73"/>
      <c r="I340" s="73"/>
      <c r="J340" s="72"/>
    </row>
    <row r="341" spans="3:10">
      <c r="C341" s="76"/>
      <c r="D341" s="76"/>
      <c r="E341" s="77"/>
      <c r="F341" s="72"/>
      <c r="G341" s="73"/>
      <c r="H341" s="73"/>
      <c r="I341" s="73"/>
      <c r="J341" s="72"/>
    </row>
    <row r="342" spans="3:10">
      <c r="C342" s="76"/>
      <c r="D342" s="76"/>
      <c r="E342" s="77"/>
      <c r="F342" s="72"/>
      <c r="G342" s="73"/>
      <c r="H342" s="73"/>
      <c r="I342" s="73"/>
      <c r="J342" s="72"/>
    </row>
    <row r="343" spans="3:10">
      <c r="C343" s="76"/>
      <c r="D343" s="76"/>
      <c r="E343" s="77"/>
      <c r="F343" s="72"/>
      <c r="G343" s="73"/>
      <c r="H343" s="73"/>
      <c r="I343" s="73"/>
      <c r="J343" s="72"/>
    </row>
    <row r="344" spans="3:10">
      <c r="C344" s="76"/>
      <c r="D344" s="76"/>
      <c r="E344" s="77"/>
      <c r="F344" s="72"/>
      <c r="G344" s="73"/>
      <c r="H344" s="73"/>
      <c r="I344" s="73"/>
      <c r="J344" s="72"/>
    </row>
    <row r="345" spans="3:10">
      <c r="C345" s="76"/>
      <c r="D345" s="76"/>
      <c r="E345" s="77"/>
      <c r="F345" s="72"/>
      <c r="G345" s="73"/>
      <c r="H345" s="73"/>
      <c r="I345" s="73"/>
      <c r="J345" s="72"/>
    </row>
    <row r="346" spans="3:10">
      <c r="C346" s="76"/>
      <c r="D346" s="76"/>
      <c r="E346" s="77"/>
      <c r="F346" s="72"/>
      <c r="G346" s="73"/>
      <c r="H346" s="73"/>
      <c r="I346" s="73"/>
      <c r="J346" s="72"/>
    </row>
    <row r="347" spans="3:10">
      <c r="C347" s="76"/>
      <c r="D347" s="76"/>
      <c r="E347" s="77"/>
      <c r="F347" s="72"/>
      <c r="G347" s="73"/>
      <c r="H347" s="73"/>
      <c r="I347" s="73"/>
      <c r="J347" s="72"/>
    </row>
    <row r="348" spans="3:10">
      <c r="C348" s="76"/>
      <c r="D348" s="76"/>
      <c r="E348" s="77"/>
      <c r="F348" s="72"/>
      <c r="G348" s="73"/>
      <c r="H348" s="73"/>
      <c r="I348" s="73"/>
      <c r="J348" s="72"/>
    </row>
    <row r="349" spans="3:10">
      <c r="C349" s="76"/>
      <c r="D349" s="76"/>
      <c r="E349" s="77"/>
      <c r="F349" s="72"/>
      <c r="G349" s="73"/>
      <c r="H349" s="73"/>
      <c r="I349" s="73"/>
      <c r="J349" s="72"/>
    </row>
    <row r="350" spans="3:10">
      <c r="C350" s="76"/>
      <c r="D350" s="76"/>
      <c r="E350" s="77"/>
      <c r="F350" s="72"/>
      <c r="G350" s="73"/>
      <c r="H350" s="73"/>
      <c r="I350" s="73"/>
      <c r="J350" s="72"/>
    </row>
    <row r="351" spans="3:10">
      <c r="C351" s="76"/>
      <c r="D351" s="76"/>
      <c r="E351" s="77"/>
      <c r="F351" s="72"/>
      <c r="G351" s="73"/>
      <c r="H351" s="73"/>
      <c r="I351" s="73"/>
      <c r="J351" s="72"/>
    </row>
    <row r="352" spans="3:10">
      <c r="C352" s="76"/>
      <c r="D352" s="76"/>
      <c r="E352" s="77"/>
      <c r="F352" s="72"/>
      <c r="G352" s="73"/>
      <c r="H352" s="73"/>
      <c r="I352" s="73"/>
      <c r="J352" s="72"/>
    </row>
    <row r="353" spans="3:10">
      <c r="C353" s="76"/>
      <c r="D353" s="76"/>
      <c r="E353" s="77"/>
      <c r="F353" s="72"/>
      <c r="G353" s="73"/>
      <c r="H353" s="73"/>
      <c r="I353" s="73"/>
      <c r="J353" s="72"/>
    </row>
    <row r="354" spans="3:10">
      <c r="C354" s="76"/>
      <c r="D354" s="76"/>
      <c r="E354" s="77"/>
      <c r="F354" s="72"/>
      <c r="G354" s="73"/>
      <c r="H354" s="73"/>
      <c r="I354" s="73"/>
      <c r="J354" s="72"/>
    </row>
    <row r="355" spans="3:10">
      <c r="C355" s="76"/>
      <c r="D355" s="76"/>
      <c r="E355" s="77"/>
      <c r="F355" s="72"/>
      <c r="G355" s="73"/>
      <c r="H355" s="73"/>
      <c r="I355" s="73"/>
      <c r="J355" s="72"/>
    </row>
    <row r="356" spans="3:10">
      <c r="C356" s="76"/>
      <c r="D356" s="76"/>
      <c r="E356" s="77"/>
      <c r="F356" s="72"/>
      <c r="G356" s="73"/>
      <c r="H356" s="73"/>
      <c r="I356" s="73"/>
      <c r="J356" s="72"/>
    </row>
    <row r="357" spans="3:10">
      <c r="C357" s="76"/>
      <c r="D357" s="76"/>
      <c r="E357" s="77"/>
      <c r="F357" s="72"/>
      <c r="G357" s="73"/>
      <c r="H357" s="73"/>
      <c r="I357" s="73"/>
      <c r="J357" s="72"/>
    </row>
    <row r="358" spans="3:10">
      <c r="C358" s="76"/>
      <c r="D358" s="76"/>
      <c r="E358" s="77"/>
      <c r="F358" s="72"/>
      <c r="G358" s="73"/>
      <c r="H358" s="73"/>
      <c r="I358" s="73"/>
      <c r="J358" s="72"/>
    </row>
    <row r="359" spans="3:10">
      <c r="C359" s="76"/>
      <c r="D359" s="76"/>
      <c r="E359" s="77"/>
      <c r="F359" s="72"/>
      <c r="G359" s="73"/>
      <c r="H359" s="73"/>
      <c r="I359" s="73"/>
      <c r="J359" s="72"/>
    </row>
    <row r="360" spans="3:10">
      <c r="C360" s="76"/>
      <c r="D360" s="76"/>
      <c r="E360" s="77"/>
      <c r="F360" s="72"/>
      <c r="G360" s="73"/>
      <c r="H360" s="73"/>
      <c r="I360" s="73"/>
      <c r="J360" s="72"/>
    </row>
    <row r="361" spans="3:10">
      <c r="C361" s="76"/>
      <c r="D361" s="76"/>
      <c r="E361" s="77"/>
      <c r="F361" s="72"/>
      <c r="G361" s="73"/>
      <c r="H361" s="73"/>
      <c r="I361" s="73"/>
      <c r="J361" s="72"/>
    </row>
    <row r="362" spans="3:10">
      <c r="C362" s="76"/>
      <c r="D362" s="76"/>
      <c r="E362" s="77"/>
      <c r="F362" s="72"/>
      <c r="G362" s="73"/>
      <c r="H362" s="73"/>
      <c r="I362" s="73"/>
      <c r="J362" s="72"/>
    </row>
    <row r="363" spans="3:10">
      <c r="C363" s="76"/>
      <c r="D363" s="76"/>
      <c r="E363" s="77"/>
      <c r="F363" s="72"/>
      <c r="G363" s="73"/>
      <c r="H363" s="73"/>
      <c r="I363" s="73"/>
      <c r="J363" s="72"/>
    </row>
    <row r="364" spans="3:10">
      <c r="C364" s="76"/>
      <c r="D364" s="76"/>
      <c r="E364" s="77"/>
      <c r="F364" s="72"/>
      <c r="G364" s="73"/>
      <c r="H364" s="73"/>
      <c r="I364" s="73"/>
      <c r="J364" s="72"/>
    </row>
    <row r="365" spans="3:10">
      <c r="C365" s="76"/>
      <c r="D365" s="76"/>
      <c r="E365" s="77"/>
      <c r="F365" s="72"/>
      <c r="G365" s="73"/>
      <c r="H365" s="73"/>
      <c r="I365" s="73"/>
      <c r="J365" s="72"/>
    </row>
    <row r="366" spans="3:10">
      <c r="C366" s="76"/>
      <c r="D366" s="76"/>
      <c r="E366" s="77"/>
      <c r="F366" s="72"/>
      <c r="G366" s="73"/>
      <c r="H366" s="73"/>
      <c r="I366" s="73"/>
      <c r="J366" s="72"/>
    </row>
    <row r="367" spans="3:10">
      <c r="C367" s="76"/>
      <c r="D367" s="76"/>
      <c r="E367" s="77"/>
      <c r="F367" s="72"/>
      <c r="G367" s="73"/>
      <c r="H367" s="73"/>
      <c r="I367" s="73"/>
      <c r="J367" s="72"/>
    </row>
    <row r="368" spans="3:10">
      <c r="C368" s="76"/>
      <c r="D368" s="76"/>
      <c r="E368" s="77"/>
      <c r="F368" s="72"/>
      <c r="G368" s="73"/>
      <c r="H368" s="73"/>
      <c r="I368" s="73"/>
      <c r="J368" s="72"/>
    </row>
    <row r="369" spans="3:10">
      <c r="C369" s="76"/>
      <c r="D369" s="76"/>
      <c r="E369" s="77"/>
      <c r="F369" s="72"/>
      <c r="G369" s="73"/>
      <c r="H369" s="73"/>
      <c r="I369" s="73"/>
      <c r="J369" s="72"/>
    </row>
    <row r="370" spans="3:10">
      <c r="C370" s="76"/>
      <c r="D370" s="76"/>
      <c r="E370" s="77"/>
      <c r="F370" s="72"/>
      <c r="G370" s="73"/>
      <c r="H370" s="73"/>
      <c r="I370" s="73"/>
      <c r="J370" s="72"/>
    </row>
    <row r="371" spans="3:10">
      <c r="C371" s="76"/>
      <c r="D371" s="76"/>
      <c r="E371" s="77"/>
      <c r="F371" s="72"/>
      <c r="G371" s="73"/>
      <c r="H371" s="73"/>
      <c r="I371" s="73"/>
      <c r="J371" s="72"/>
    </row>
    <row r="372" spans="3:10">
      <c r="C372" s="76"/>
      <c r="D372" s="76"/>
      <c r="E372" s="77"/>
      <c r="F372" s="72"/>
      <c r="G372" s="73"/>
      <c r="H372" s="73"/>
      <c r="I372" s="73"/>
      <c r="J372" s="72"/>
    </row>
    <row r="373" spans="3:10">
      <c r="C373" s="76"/>
      <c r="D373" s="76"/>
      <c r="E373" s="77"/>
      <c r="F373" s="72"/>
      <c r="G373" s="73"/>
      <c r="H373" s="73"/>
      <c r="I373" s="73"/>
      <c r="J373" s="72"/>
    </row>
    <row r="374" spans="3:10">
      <c r="C374" s="76"/>
      <c r="D374" s="76"/>
      <c r="E374" s="77"/>
      <c r="F374" s="72"/>
      <c r="G374" s="73"/>
      <c r="H374" s="73"/>
      <c r="I374" s="73"/>
      <c r="J374" s="72"/>
    </row>
    <row r="375" spans="3:10">
      <c r="C375" s="76"/>
      <c r="D375" s="76"/>
      <c r="E375" s="77"/>
      <c r="F375" s="72"/>
      <c r="G375" s="73"/>
      <c r="H375" s="73"/>
      <c r="I375" s="73"/>
      <c r="J375" s="72"/>
    </row>
    <row r="376" spans="3:10">
      <c r="C376" s="76"/>
      <c r="D376" s="76"/>
      <c r="E376" s="77"/>
      <c r="F376" s="72"/>
      <c r="G376" s="73"/>
      <c r="H376" s="73"/>
      <c r="I376" s="73"/>
      <c r="J376" s="72"/>
    </row>
    <row r="377" spans="3:10">
      <c r="C377" s="76"/>
      <c r="D377" s="76"/>
      <c r="E377" s="77"/>
      <c r="F377" s="72"/>
      <c r="G377" s="73"/>
      <c r="H377" s="73"/>
      <c r="I377" s="73"/>
      <c r="J377" s="72"/>
    </row>
    <row r="378" spans="3:10">
      <c r="C378" s="76"/>
      <c r="D378" s="76"/>
      <c r="E378" s="77"/>
      <c r="F378" s="72"/>
      <c r="G378" s="73"/>
      <c r="H378" s="73"/>
      <c r="I378" s="73"/>
      <c r="J378" s="72"/>
    </row>
    <row r="379" spans="3:10">
      <c r="C379" s="76"/>
      <c r="D379" s="76"/>
      <c r="E379" s="77"/>
      <c r="F379" s="72"/>
      <c r="G379" s="73"/>
      <c r="H379" s="73"/>
      <c r="I379" s="73"/>
      <c r="J379" s="72"/>
    </row>
    <row r="380" spans="3:10">
      <c r="C380" s="76"/>
      <c r="D380" s="76"/>
      <c r="E380" s="77"/>
      <c r="F380" s="72"/>
      <c r="G380" s="73"/>
      <c r="H380" s="73"/>
      <c r="I380" s="73"/>
      <c r="J380" s="72"/>
    </row>
    <row r="381" spans="3:10">
      <c r="C381" s="76"/>
      <c r="D381" s="76"/>
      <c r="E381" s="77"/>
      <c r="F381" s="72"/>
      <c r="G381" s="73"/>
      <c r="H381" s="73"/>
      <c r="I381" s="73"/>
      <c r="J381" s="72"/>
    </row>
    <row r="382" spans="3:10">
      <c r="C382" s="76"/>
      <c r="D382" s="76"/>
      <c r="E382" s="77"/>
      <c r="F382" s="72"/>
      <c r="G382" s="73"/>
      <c r="H382" s="73"/>
      <c r="I382" s="73"/>
      <c r="J382" s="72"/>
    </row>
    <row r="383" spans="3:10">
      <c r="C383" s="76"/>
      <c r="D383" s="76"/>
      <c r="E383" s="77"/>
      <c r="F383" s="72"/>
      <c r="G383" s="73"/>
      <c r="H383" s="73"/>
      <c r="I383" s="73"/>
      <c r="J383" s="72"/>
    </row>
    <row r="384" spans="3:10">
      <c r="C384" s="76"/>
      <c r="D384" s="76"/>
      <c r="E384" s="77"/>
      <c r="F384" s="72"/>
      <c r="G384" s="73"/>
      <c r="H384" s="73"/>
      <c r="I384" s="73"/>
      <c r="J384" s="72"/>
    </row>
    <row r="385" spans="3:10">
      <c r="C385" s="76"/>
      <c r="D385" s="76"/>
      <c r="E385" s="77"/>
      <c r="F385" s="72"/>
      <c r="G385" s="73"/>
      <c r="H385" s="73"/>
      <c r="I385" s="73"/>
      <c r="J385" s="72"/>
    </row>
    <row r="386" spans="3:10">
      <c r="C386" s="76"/>
      <c r="D386" s="76"/>
      <c r="E386" s="77"/>
      <c r="F386" s="72"/>
      <c r="G386" s="73"/>
      <c r="H386" s="73"/>
      <c r="I386" s="73"/>
      <c r="J386" s="72"/>
    </row>
    <row r="387" spans="3:10">
      <c r="C387" s="76"/>
      <c r="D387" s="76"/>
      <c r="E387" s="77"/>
      <c r="F387" s="72"/>
      <c r="G387" s="73"/>
      <c r="H387" s="73"/>
      <c r="I387" s="73"/>
      <c r="J387" s="72"/>
    </row>
    <row r="388" spans="3:10">
      <c r="C388" s="76"/>
      <c r="D388" s="76"/>
      <c r="E388" s="77"/>
      <c r="F388" s="72"/>
      <c r="G388" s="73"/>
      <c r="H388" s="73"/>
      <c r="I388" s="73"/>
      <c r="J388" s="72"/>
    </row>
    <row r="389" spans="3:10">
      <c r="C389" s="76"/>
      <c r="D389" s="76"/>
      <c r="E389" s="77"/>
      <c r="F389" s="72"/>
      <c r="G389" s="73"/>
      <c r="H389" s="73"/>
      <c r="I389" s="73"/>
      <c r="J389" s="72"/>
    </row>
    <row r="390" spans="3:10">
      <c r="C390" s="76"/>
      <c r="D390" s="76"/>
      <c r="E390" s="77"/>
      <c r="F390" s="72"/>
      <c r="G390" s="73"/>
      <c r="H390" s="73"/>
      <c r="I390" s="73"/>
      <c r="J390" s="72"/>
    </row>
    <row r="391" spans="3:10">
      <c r="C391" s="76"/>
      <c r="D391" s="76"/>
      <c r="E391" s="77"/>
      <c r="F391" s="72"/>
      <c r="G391" s="73"/>
      <c r="H391" s="73"/>
      <c r="I391" s="73"/>
      <c r="J391" s="72"/>
    </row>
    <row r="392" spans="3:10">
      <c r="C392" s="76"/>
      <c r="D392" s="76"/>
      <c r="E392" s="77"/>
      <c r="F392" s="72"/>
      <c r="G392" s="73"/>
      <c r="H392" s="73"/>
      <c r="I392" s="73"/>
      <c r="J392" s="72"/>
    </row>
    <row r="393" spans="3:10">
      <c r="C393" s="76"/>
      <c r="D393" s="76"/>
      <c r="E393" s="77"/>
      <c r="F393" s="72"/>
      <c r="G393" s="73"/>
      <c r="H393" s="73"/>
      <c r="I393" s="73"/>
      <c r="J393" s="72"/>
    </row>
    <row r="394" spans="3:10">
      <c r="C394" s="76"/>
      <c r="D394" s="76"/>
      <c r="E394" s="77"/>
      <c r="F394" s="72"/>
      <c r="G394" s="73"/>
      <c r="H394" s="73"/>
      <c r="I394" s="73"/>
      <c r="J394" s="72"/>
    </row>
    <row r="395" spans="3:10">
      <c r="C395" s="76"/>
      <c r="D395" s="76"/>
      <c r="E395" s="77"/>
      <c r="F395" s="72"/>
      <c r="G395" s="73"/>
      <c r="H395" s="73"/>
      <c r="I395" s="73"/>
      <c r="J395" s="72"/>
    </row>
    <row r="396" spans="3:10">
      <c r="C396" s="76"/>
      <c r="D396" s="76"/>
      <c r="E396" s="77"/>
      <c r="F396" s="72"/>
      <c r="G396" s="73"/>
      <c r="H396" s="73"/>
      <c r="I396" s="73"/>
      <c r="J396" s="72"/>
    </row>
    <row r="397" spans="3:10">
      <c r="C397" s="76"/>
      <c r="D397" s="76"/>
      <c r="E397" s="77"/>
      <c r="F397" s="72"/>
      <c r="G397" s="73"/>
      <c r="H397" s="73"/>
      <c r="I397" s="73"/>
      <c r="J397" s="72"/>
    </row>
    <row r="398" spans="3:10">
      <c r="C398" s="76"/>
      <c r="D398" s="76"/>
      <c r="E398" s="77"/>
      <c r="F398" s="72"/>
      <c r="G398" s="73"/>
      <c r="H398" s="73"/>
      <c r="I398" s="73"/>
      <c r="J398" s="72"/>
    </row>
    <row r="399" spans="3:10">
      <c r="C399" s="76"/>
      <c r="D399" s="76"/>
      <c r="E399" s="77"/>
      <c r="F399" s="72"/>
      <c r="G399" s="73"/>
      <c r="H399" s="73"/>
      <c r="I399" s="73"/>
      <c r="J399" s="72"/>
    </row>
    <row r="400" spans="3:10">
      <c r="C400" s="76"/>
      <c r="D400" s="76"/>
      <c r="E400" s="77"/>
      <c r="F400" s="72"/>
      <c r="G400" s="73"/>
      <c r="H400" s="73"/>
      <c r="I400" s="73"/>
      <c r="J400" s="72"/>
    </row>
    <row r="401" spans="3:10">
      <c r="C401" s="76"/>
      <c r="D401" s="76"/>
      <c r="E401" s="77"/>
      <c r="F401" s="72"/>
      <c r="G401" s="73"/>
      <c r="H401" s="73"/>
      <c r="I401" s="73"/>
      <c r="J401" s="72"/>
    </row>
    <row r="402" spans="3:10">
      <c r="C402" s="76"/>
      <c r="D402" s="76"/>
      <c r="E402" s="77"/>
      <c r="F402" s="72"/>
      <c r="G402" s="73"/>
      <c r="H402" s="73"/>
      <c r="I402" s="73"/>
      <c r="J402" s="72"/>
    </row>
    <row r="403" spans="3:10">
      <c r="C403" s="76"/>
      <c r="D403" s="76"/>
      <c r="E403" s="77"/>
      <c r="F403" s="72"/>
      <c r="G403" s="73"/>
      <c r="H403" s="73"/>
      <c r="I403" s="73"/>
      <c r="J403" s="72"/>
    </row>
    <row r="404" spans="3:10">
      <c r="C404" s="76"/>
      <c r="D404" s="76"/>
      <c r="E404" s="77"/>
      <c r="F404" s="72"/>
      <c r="G404" s="73"/>
      <c r="H404" s="73"/>
      <c r="I404" s="73"/>
      <c r="J404" s="72"/>
    </row>
    <row r="405" spans="3:10">
      <c r="C405" s="76"/>
      <c r="D405" s="76"/>
      <c r="E405" s="77"/>
      <c r="F405" s="72"/>
      <c r="G405" s="73"/>
      <c r="H405" s="73"/>
      <c r="I405" s="73"/>
      <c r="J405" s="72"/>
    </row>
    <row r="406" spans="3:10">
      <c r="C406" s="76"/>
      <c r="D406" s="76"/>
      <c r="E406" s="77"/>
      <c r="F406" s="72"/>
      <c r="G406" s="73"/>
      <c r="H406" s="73"/>
      <c r="I406" s="73"/>
      <c r="J406" s="72"/>
    </row>
    <row r="407" spans="3:10">
      <c r="C407" s="76"/>
      <c r="D407" s="76"/>
      <c r="E407" s="77"/>
      <c r="F407" s="72"/>
      <c r="G407" s="73"/>
      <c r="H407" s="73"/>
      <c r="I407" s="73"/>
      <c r="J407" s="72"/>
    </row>
    <row r="408" spans="3:10">
      <c r="C408" s="76"/>
      <c r="D408" s="76"/>
      <c r="E408" s="77"/>
      <c r="F408" s="72"/>
      <c r="G408" s="73"/>
      <c r="H408" s="73"/>
      <c r="I408" s="73"/>
      <c r="J408" s="72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2019-05-23T02:08:48Z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