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136\Desktop\DA Class Folder\Crowdfunding Analysis\"/>
    </mc:Choice>
  </mc:AlternateContent>
  <xr:revisionPtr revIDLastSave="0" documentId="13_ncr:1_{CD0C105C-E9F0-44B7-B238-B19FB98754E9}" xr6:coauthVersionLast="45" xr6:coauthVersionMax="45" xr10:uidLastSave="{00000000-0000-0000-0000-000000000000}"/>
  <bookViews>
    <workbookView xWindow="-108" yWindow="-108" windowWidth="23256" windowHeight="12576" firstSheet="3" activeTab="6" xr2:uid="{00000000-000D-0000-FFFF-FFFF00000000}"/>
  </bookViews>
  <sheets>
    <sheet name="Category Outcomes" sheetId="2" r:id="rId1"/>
    <sheet name="Subcategory Statistics" sheetId="3" r:id="rId2"/>
    <sheet name="Outcomes Based on Launch Date" sheetId="5" r:id="rId3"/>
    <sheet name="Edinburgh Research" sheetId="6" r:id="rId4"/>
    <sheet name="Kickstarter" sheetId="1" r:id="rId5"/>
    <sheet name="Failed US Kickstarters" sheetId="8" r:id="rId6"/>
    <sheet name="Descriptive Statistics" sheetId="9" r:id="rId7"/>
    <sheet name="Successful US Kickstarters" sheetId="7" r:id="rId8"/>
  </sheets>
  <definedNames>
    <definedName name="_xlnm._FilterDatabase" localSheetId="4" hidden="1">Kickstarter!$A$1:$T$4117</definedName>
    <definedName name="_xlchart.v1.0" hidden="1">Kickstarter!$D$1</definedName>
    <definedName name="_xlchart.v1.1" hidden="1">Kickstarter!$D$2:$D$4118</definedName>
    <definedName name="_xlchart.v1.10" hidden="1">Kickstarter!$D$1</definedName>
    <definedName name="_xlchart.v1.11" hidden="1">Kickstarter!$D$2:$D$4117</definedName>
    <definedName name="_xlchart.v1.12" hidden="1">Kickstarter!$E$1</definedName>
    <definedName name="_xlchart.v1.13" hidden="1">Kickstarter!$E$2:$E$4117</definedName>
    <definedName name="_xlchart.v1.14" hidden="1">Kickstarter!$F$1</definedName>
    <definedName name="_xlchart.v1.15" hidden="1">Kickstarter!$F$2:$F$4117</definedName>
    <definedName name="_xlchart.v1.16" hidden="1">Kickstarter!$G$1</definedName>
    <definedName name="_xlchart.v1.17" hidden="1">Kickstarter!$G$2:$G$4117</definedName>
    <definedName name="_xlchart.v1.18" hidden="1">Kickstarter!$H$1</definedName>
    <definedName name="_xlchart.v1.19" hidden="1">Kickstarter!$H$2:$H$4117</definedName>
    <definedName name="_xlchart.v1.2" hidden="1">Kickstarter!$E$1</definedName>
    <definedName name="_xlchart.v1.20" hidden="1">Kickstarter!$I$1</definedName>
    <definedName name="_xlchart.v1.21" hidden="1">Kickstarter!$I$2:$I$4117</definedName>
    <definedName name="_xlchart.v1.22" hidden="1">Kickstarter!$J$1</definedName>
    <definedName name="_xlchart.v1.23" hidden="1">Kickstarter!$J$2:$J$4117</definedName>
    <definedName name="_xlchart.v1.24" hidden="1">Kickstarter!$K$1</definedName>
    <definedName name="_xlchart.v1.25" hidden="1">Kickstarter!$K$2:$K$4117</definedName>
    <definedName name="_xlchart.v1.26" hidden="1">Kickstarter!$L$1</definedName>
    <definedName name="_xlchart.v1.27" hidden="1">Kickstarter!$L$2:$L$4117</definedName>
    <definedName name="_xlchart.v1.28" hidden="1">Kickstarter!$M$1</definedName>
    <definedName name="_xlchart.v1.29" hidden="1">Kickstarter!$M$2:$M$4117</definedName>
    <definedName name="_xlchart.v1.3" hidden="1">Kickstarter!$E$2:$E$4118</definedName>
    <definedName name="_xlchart.v1.30" hidden="1">Kickstarter!$N$1</definedName>
    <definedName name="_xlchart.v1.31" hidden="1">Kickstarter!$N$2:$N$4117</definedName>
    <definedName name="_xlchart.v1.32" hidden="1">Kickstarter!$O$1</definedName>
    <definedName name="_xlchart.v1.33" hidden="1">Kickstarter!$O$2:$O$4117</definedName>
    <definedName name="_xlchart.v1.34" hidden="1">Kickstarter!$P$1</definedName>
    <definedName name="_xlchart.v1.35" hidden="1">Kickstarter!$P$2:$P$4117</definedName>
    <definedName name="_xlchart.v1.36" hidden="1">Kickstarter!$Q$1</definedName>
    <definedName name="_xlchart.v1.37" hidden="1">Kickstarter!$Q$2:$Q$4117</definedName>
    <definedName name="_xlchart.v1.38" hidden="1">Kickstarter!$R$1</definedName>
    <definedName name="_xlchart.v1.39" hidden="1">Kickstarter!$R$2:$R$4117</definedName>
    <definedName name="_xlchart.v1.4" hidden="1">Kickstarter!$A$1</definedName>
    <definedName name="_xlchart.v1.40" hidden="1">Kickstarter!$S$1</definedName>
    <definedName name="_xlchart.v1.41" hidden="1">Kickstarter!$S$2:$S$4117</definedName>
    <definedName name="_xlchart.v1.42" hidden="1">Kickstarter!$T$1</definedName>
    <definedName name="_xlchart.v1.43" hidden="1">Kickstarter!$T$2:$T$4117</definedName>
    <definedName name="_xlchart.v1.44" hidden="1">Kickstarter!$D$1</definedName>
    <definedName name="_xlchart.v1.45" hidden="1">Kickstarter!$D$2:$D$4118</definedName>
    <definedName name="_xlchart.v1.46" hidden="1">Kickstarter!$E$1</definedName>
    <definedName name="_xlchart.v1.47" hidden="1">Kickstarter!$E$2:$E$4118</definedName>
    <definedName name="_xlchart.v1.5" hidden="1">Kickstarter!$A$2:$A$4117</definedName>
    <definedName name="_xlchart.v1.6" hidden="1">Kickstarter!$B$1</definedName>
    <definedName name="_xlchart.v1.7" hidden="1">Kickstarter!$B$2:$B$4117</definedName>
    <definedName name="_xlchart.v1.8" hidden="1">Kickstarter!$C$1</definedName>
    <definedName name="_xlchart.v1.9" hidden="1">Kickstarter!$C$2:$C$4117</definedName>
  </definedNames>
  <calcPr calcId="191029"/>
  <pivotCaches>
    <pivotCache cacheId="7" r:id="rId9"/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9" l="1"/>
  <c r="B15" i="9"/>
  <c r="C8" i="9"/>
  <c r="B8" i="9"/>
  <c r="C14" i="9"/>
  <c r="B14" i="9"/>
  <c r="C13" i="9"/>
  <c r="B13" i="9"/>
  <c r="C7" i="9"/>
  <c r="B7" i="9"/>
  <c r="C6" i="9"/>
  <c r="B6" i="9"/>
  <c r="C5" i="9"/>
  <c r="B5" i="9"/>
  <c r="B12" i="9"/>
  <c r="B11" i="9"/>
  <c r="C11" i="9"/>
  <c r="C12" i="9"/>
  <c r="C3" i="9"/>
  <c r="B3" i="9"/>
  <c r="C2" i="9"/>
  <c r="B2" i="9"/>
  <c r="F6" i="6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<sst xmlns="http://schemas.openxmlformats.org/spreadsheetml/2006/main" count="38413" uniqueCount="8406">
  <si>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</si>
  <si>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</si>
  <si>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</si>
  <si>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</si>
  <si>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</si>
  <si>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</si>
  <si>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</si>
  <si>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</si>
  <si>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</si>
  <si>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</si>
  <si>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</si>
  <si>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</si>
  <si>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</si>
  <si>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</si>
  <si>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</si>
  <si>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</si>
  <si>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</si>
  <si>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</si>
  <si>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</si>
  <si>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</si>
  <si>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</si>
  <si>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</si>
  <si>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</si>
  <si>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</si>
  <si>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</si>
  <si>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</si>
  <si>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</si>
  <si>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</si>
  <si>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</si>
  <si>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</si>
  <si>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</si>
  <si>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</si>
  <si>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</si>
  <si>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</si>
  <si>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</si>
  <si>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</si>
  <si>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</si>
  <si>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</si>
  <si>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</si>
  <si>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</si>
  <si>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</si>
  <si>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</si>
  <si>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</si>
  <si>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</si>
  <si>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</si>
  <si>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</si>
  <si>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</si>
  <si>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</si>
  <si>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</si>
  <si>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</si>
  <si>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</si>
  <si>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</si>
  <si>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</si>
  <si>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</si>
  <si>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</si>
  <si>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</si>
  <si>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</si>
  <si>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</si>
  <si>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</si>
  <si>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</si>
  <si>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</si>
  <si>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</si>
  <si>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</si>
  <si>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</si>
  <si>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</si>
  <si>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</si>
  <si>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</si>
  <si>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</si>
  <si>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</si>
  <si>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</si>
  <si>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</si>
  <si>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</si>
  <si>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</si>
  <si>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</si>
  <si>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</si>
  <si>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</si>
  <si>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</si>
  <si>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</si>
  <si>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</si>
  <si>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</si>
  <si>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</si>
  <si>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</si>
  <si>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</si>
  <si>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</si>
  <si>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</si>
  <si>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</si>
  <si>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</si>
  <si>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</si>
  <si>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</si>
  <si>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</si>
  <si>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</si>
  <si>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</si>
  <si>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</si>
  <si>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</si>
  <si>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</si>
  <si>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</si>
  <si>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</si>
  <si>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</si>
  <si>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</si>
  <si>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</si>
  <si>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</si>
  <si>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</si>
  <si>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</si>
  <si>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</si>
  <si>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</si>
  <si>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</si>
  <si>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</si>
  <si>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</si>
  <si>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</si>
  <si>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</si>
  <si>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</si>
  <si>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</si>
  <si>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</si>
  <si>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</si>
  <si>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</si>
  <si>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</si>
  <si>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</si>
  <si>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</si>
  <si>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</si>
  <si>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</si>
  <si>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</si>
  <si>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</si>
  <si>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</si>
  <si>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</si>
  <si>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</si>
  <si>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</si>
  <si>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</si>
  <si>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</si>
  <si>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</si>
  <si>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</si>
  <si>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</si>
  <si>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</si>
  <si>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</si>
  <si>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</si>
  <si>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</si>
  <si>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</si>
  <si>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</si>
  <si>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</si>
  <si>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</si>
  <si>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</si>
  <si>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</si>
  <si>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</si>
  <si>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</si>
  <si>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</si>
  <si>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</si>
  <si>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</si>
  <si>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</si>
  <si>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</si>
  <si>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</si>
  <si>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</si>
  <si>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</si>
  <si>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</si>
  <si>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</si>
  <si>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</si>
  <si>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</si>
  <si>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</si>
  <si>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</si>
  <si>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</si>
  <si>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</si>
  <si>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</si>
  <si>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</si>
  <si>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</si>
  <si>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</si>
  <si>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</si>
  <si>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</si>
  <si>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</si>
  <si>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</si>
  <si>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</si>
  <si>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</si>
  <si>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</si>
  <si>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</si>
  <si>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</si>
  <si>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</si>
  <si>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</si>
  <si>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</si>
  <si>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</si>
  <si>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</si>
  <si>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</si>
  <si>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</si>
  <si>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</si>
  <si>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</si>
  <si>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</si>
  <si>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</si>
  <si>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</si>
  <si>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</si>
  <si>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</si>
  <si>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</si>
  <si>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</si>
  <si>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</si>
  <si>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</si>
  <si>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</si>
  <si>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</si>
  <si>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</si>
  <si>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</si>
  <si>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</si>
  <si>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</si>
  <si>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</si>
  <si>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</si>
  <si>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</si>
  <si>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</si>
  <si>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</si>
  <si>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</si>
  <si>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</si>
  <si>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</si>
  <si>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</si>
  <si>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</si>
  <si>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</si>
  <si>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</si>
  <si>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</si>
  <si>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</si>
  <si>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</si>
  <si>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</si>
  <si>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</si>
  <si>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</si>
  <si>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</si>
  <si>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</si>
  <si>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</si>
  <si>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</si>
  <si>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</si>
  <si>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</si>
  <si>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</si>
  <si>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</si>
  <si>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</si>
  <si>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</si>
  <si>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</si>
  <si>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</si>
  <si>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</si>
  <si>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</si>
  <si>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</si>
  <si>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</si>
  <si>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</si>
  <si>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</si>
  <si>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</si>
  <si>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</si>
  <si>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</si>
  <si>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</si>
  <si>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</si>
  <si>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</si>
  <si>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</si>
  <si>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</si>
  <si>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</si>
  <si>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</si>
  <si>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</si>
  <si>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</si>
  <si>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</si>
  <si>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</si>
  <si>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</si>
  <si>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</si>
  <si>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</si>
  <si>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</si>
  <si>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</si>
  <si>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</si>
  <si>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</si>
  <si>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</si>
  <si>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</si>
  <si>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</si>
  <si>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</si>
  <si>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</si>
  <si>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</si>
  <si>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</si>
  <si>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</si>
  <si>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</si>
  <si>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</si>
  <si>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</si>
  <si>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</si>
  <si>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</si>
  <si>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</si>
  <si>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</si>
  <si>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</si>
  <si>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</si>
  <si>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</si>
  <si>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</si>
  <si>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</si>
  <si>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</si>
  <si>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</si>
  <si>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</si>
  <si>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</si>
  <si>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</si>
  <si>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</si>
  <si>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</si>
  <si>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</si>
  <si>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</si>
  <si>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</si>
  <si>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</si>
  <si>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</si>
  <si>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</si>
  <si>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</si>
  <si>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</si>
  <si>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</si>
  <si>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</si>
  <si>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</si>
  <si>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</si>
  <si>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</si>
  <si>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</si>
  <si>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</si>
  <si>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</si>
  <si>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</si>
  <si>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</si>
  <si>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</si>
  <si>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</si>
  <si>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</si>
  <si>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</si>
  <si>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</si>
  <si>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</si>
  <si>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</si>
  <si>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</si>
  <si>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</si>
  <si>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</si>
  <si>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</si>
  <si>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</si>
  <si>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</si>
  <si>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</si>
  <si>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</si>
  <si>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</si>
  <si>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</si>
  <si>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</si>
  <si>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</si>
  <si>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</si>
  <si>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</si>
  <si>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</si>
  <si>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</si>
  <si>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</si>
  <si>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</si>
  <si>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</si>
  <si>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</si>
  <si>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</si>
  <si>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</si>
  <si>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</si>
  <si>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</si>
  <si>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</si>
  <si>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</si>
  <si>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</si>
  <si>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</si>
  <si>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</si>
  <si>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</si>
  <si>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</si>
  <si>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</si>
  <si>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</si>
  <si>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</si>
  <si>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</si>
  <si>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</si>
  <si>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</si>
  <si>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</si>
  <si>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</si>
  <si>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</si>
  <si>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</si>
  <si>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</si>
  <si>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</si>
  <si>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</si>
  <si>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</si>
  <si>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</si>
  <si>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</si>
  <si>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</si>
  <si>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</si>
  <si>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</si>
  <si>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</si>
  <si>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</si>
  <si>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</si>
  <si>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</si>
  <si>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</si>
  <si>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</si>
  <si>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</si>
  <si>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</si>
  <si>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</si>
  <si>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</si>
  <si>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</si>
  <si>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</si>
  <si>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</si>
  <si>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</si>
  <si>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</si>
  <si>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</si>
  <si>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</si>
  <si>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</si>
  <si>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</si>
  <si>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</si>
  <si>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</si>
  <si>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</si>
  <si>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</si>
  <si>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</si>
  <si>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</si>
  <si>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</si>
  <si>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</si>
  <si>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</si>
  <si>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</si>
  <si>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</si>
  <si>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</si>
  <si>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</si>
  <si>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</si>
  <si>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</si>
  <si>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</si>
  <si>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</si>
  <si>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</si>
  <si>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</si>
  <si>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</si>
  <si>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</si>
  <si>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</si>
  <si>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</si>
  <si>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</si>
  <si>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</si>
  <si>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</si>
  <si>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</si>
  <si>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</si>
  <si>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</si>
  <si>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</si>
  <si>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</si>
  <si>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</si>
  <si>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</si>
  <si>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</si>
  <si>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</si>
  <si>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</si>
  <si>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</si>
  <si>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</si>
  <si>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</si>
  <si>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</si>
  <si>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</si>
  <si>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</si>
  <si>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</si>
  <si>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</si>
  <si>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</si>
  <si>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</si>
  <si>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</si>
  <si>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</si>
  <si>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</si>
  <si>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</si>
  <si>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</si>
  <si>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</si>
  <si>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</si>
  <si>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</si>
  <si>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</si>
  <si>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</si>
  <si>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</si>
  <si>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</si>
  <si>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</si>
  <si>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</si>
  <si>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</si>
  <si>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</si>
  <si>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</si>
  <si>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</si>
  <si>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</si>
  <si>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</si>
  <si>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</si>
  <si>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</si>
  <si>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</si>
  <si>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</si>
  <si>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</si>
  <si>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</si>
  <si>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</si>
  <si>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</si>
  <si>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</si>
  <si>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</si>
  <si>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</si>
  <si>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</si>
  <si>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</si>
  <si>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</si>
  <si>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</si>
  <si>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</si>
  <si>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</si>
  <si>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</si>
  <si>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</si>
  <si>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</si>
  <si>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</si>
  <si>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</si>
  <si>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</si>
  <si>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</si>
  <si>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</si>
  <si>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</si>
  <si>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</si>
  <si>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</si>
  <si>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</si>
  <si>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</si>
  <si>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</si>
  <si>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</si>
  <si>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</si>
  <si>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</si>
  <si>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</si>
  <si>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</si>
  <si>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</si>
  <si>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</si>
  <si>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</si>
  <si>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</si>
  <si>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</si>
  <si>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</si>
  <si>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</si>
  <si>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</si>
  <si>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</si>
  <si>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</si>
  <si>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</si>
  <si>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</si>
  <si>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</si>
  <si>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</si>
  <si>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</si>
  <si>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</si>
  <si>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</si>
  <si>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</si>
  <si>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</si>
  <si>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</si>
  <si>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</si>
  <si>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</si>
  <si>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</si>
  <si>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</si>
  <si>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</si>
  <si>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</si>
  <si>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</si>
  <si>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</si>
  <si>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</si>
  <si>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</si>
  <si>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</si>
  <si>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</si>
  <si>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</si>
  <si>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</si>
  <si>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</si>
  <si>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</si>
  <si>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</si>
  <si>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</si>
  <si>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</si>
  <si>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</si>
  <si>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</si>
  <si>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</si>
  <si>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</si>
  <si>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</si>
  <si>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</si>
  <si>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</si>
  <si>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</si>
  <si>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</si>
  <si>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</si>
  <si>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</si>
  <si>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</si>
  <si>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</si>
  <si>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</si>
  <si>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</si>
  <si>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</si>
  <si>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</si>
  <si>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</si>
  <si>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</si>
  <si>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</si>
  <si>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</si>
  <si>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</si>
  <si>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</si>
  <si>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</si>
  <si>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</si>
  <si>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</si>
  <si>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</si>
  <si>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</si>
  <si>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</si>
  <si>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</si>
  <si>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</si>
  <si>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</si>
  <si>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</si>
  <si>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</si>
  <si>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</si>
  <si>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</si>
  <si>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</si>
  <si>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</si>
  <si>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</si>
  <si>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</si>
  <si>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</si>
  <si>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</si>
  <si>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</si>
  <si>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</si>
  <si>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</si>
  <si>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</si>
  <si>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</si>
  <si>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</si>
  <si>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</si>
  <si>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</si>
  <si>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</si>
  <si>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</si>
  <si>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</si>
  <si>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</si>
  <si>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</si>
  <si>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</si>
  <si>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</si>
  <si>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</si>
  <si>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</si>
  <si>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</si>
  <si>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</si>
  <si>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</si>
  <si>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</si>
  <si>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</si>
  <si>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</si>
  <si>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</si>
  <si>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</si>
  <si>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</si>
  <si>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</si>
  <si>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</si>
  <si>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</si>
  <si>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</si>
  <si>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</si>
  <si>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</si>
  <si>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</si>
  <si>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</si>
  <si>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</si>
  <si>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</si>
  <si>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</si>
  <si>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</si>
  <si>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</si>
  <si>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</si>
  <si>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</si>
  <si>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</si>
  <si>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</si>
  <si>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</si>
  <si>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</si>
  <si>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</si>
  <si>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</si>
  <si>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</si>
  <si>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</si>
  <si>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</si>
  <si>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</si>
  <si>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</si>
  <si>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</si>
  <si>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</si>
  <si>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</si>
  <si>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</si>
  <si>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</si>
  <si>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</si>
  <si>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</si>
  <si>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</si>
  <si>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</si>
  <si>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</si>
  <si>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</si>
  <si>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</si>
  <si>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</si>
  <si>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</si>
  <si>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</si>
  <si>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</si>
  <si>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</si>
  <si>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</si>
  <si>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</si>
  <si>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</si>
  <si>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</si>
  <si>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</si>
  <si>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</si>
  <si>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</si>
  <si>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</si>
  <si>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</si>
  <si>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</si>
  <si>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</si>
  <si>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</si>
  <si>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</si>
  <si>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</si>
  <si>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</si>
  <si>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</si>
  <si>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</si>
  <si>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</si>
  <si>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</si>
  <si>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</si>
  <si>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</si>
  <si>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</si>
  <si>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</si>
  <si>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</si>
  <si>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</si>
  <si>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</si>
  <si>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</si>
  <si>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</si>
  <si>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</si>
  <si>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</si>
  <si>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</si>
  <si>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</si>
  <si>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</si>
  <si>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</si>
  <si>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</si>
  <si>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</si>
  <si>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</si>
  <si>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</si>
  <si>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</si>
  <si>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</si>
  <si>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</si>
  <si>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</si>
  <si>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</si>
  <si>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</si>
  <si>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</si>
  <si>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</si>
  <si>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</si>
  <si>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</si>
  <si>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</si>
  <si>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</si>
  <si>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</si>
  <si>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</si>
  <si>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</si>
  <si>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</si>
  <si>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</si>
  <si>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</si>
  <si>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</si>
  <si>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</si>
  <si>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</si>
  <si>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</si>
  <si>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</si>
  <si>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</si>
  <si>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</si>
  <si>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</si>
  <si>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</si>
  <si>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</si>
  <si>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</si>
  <si>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</si>
  <si>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</si>
  <si>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</si>
  <si>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</si>
  <si>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</si>
  <si>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</si>
  <si>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</si>
  <si>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</si>
  <si>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</si>
  <si>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</si>
  <si>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</si>
  <si>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</si>
  <si>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</si>
  <si>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</si>
  <si>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</si>
  <si>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</si>
  <si>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</si>
  <si>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</si>
  <si>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</si>
  <si>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</si>
  <si>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</si>
  <si>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</si>
  <si>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</si>
  <si>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</si>
  <si>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</si>
  <si>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</si>
  <si>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</si>
  <si>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</si>
  <si>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</si>
  <si>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</si>
  <si>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</si>
  <si>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</si>
  <si>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</si>
  <si>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</si>
  <si>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</si>
  <si>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</si>
  <si>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</si>
  <si>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</si>
  <si>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</si>
  <si>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</si>
  <si>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</si>
  <si>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</si>
  <si>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</si>
  <si>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</si>
  <si>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</si>
  <si>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</si>
  <si>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</si>
  <si>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</si>
  <si>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</si>
  <si>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</si>
  <si>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</si>
  <si>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</si>
  <si>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</si>
  <si>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</si>
  <si>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</si>
  <si>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</si>
  <si>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</si>
  <si>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</si>
  <si>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</si>
  <si>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</si>
  <si>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</si>
  <si>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</si>
  <si>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</si>
  <si>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</si>
  <si>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</si>
  <si>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</si>
  <si>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</si>
  <si>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</si>
  <si>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</si>
  <si>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</si>
  <si>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</si>
  <si>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</si>
  <si>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</si>
  <si>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</si>
  <si>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</si>
  <si>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</si>
  <si>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</si>
  <si>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</si>
  <si>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</si>
  <si>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</si>
  <si>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</si>
  <si>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</si>
  <si>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</si>
  <si>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</si>
  <si>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</si>
  <si>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</si>
  <si>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</si>
  <si>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</si>
  <si>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</si>
  <si>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</si>
  <si>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</si>
  <si>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</si>
  <si>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</si>
  <si>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</si>
  <si>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</si>
  <si>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</si>
  <si>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</si>
  <si>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</si>
  <si>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</si>
  <si>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</si>
  <si>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</si>
  <si>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</si>
  <si>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</si>
  <si>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</si>
  <si>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</si>
  <si>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</si>
  <si>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</si>
  <si>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</si>
  <si>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</si>
  <si>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</si>
  <si>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</si>
  <si>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</si>
  <si>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</si>
  <si>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</si>
  <si>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</si>
  <si>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</si>
  <si>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</si>
  <si>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</si>
  <si>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</si>
  <si>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</si>
  <si>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</si>
  <si>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</si>
  <si>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</si>
  <si>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</si>
  <si>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</si>
  <si>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</si>
  <si>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</si>
  <si>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</si>
  <si>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</si>
  <si>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</si>
  <si>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</si>
  <si>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</si>
  <si>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</si>
  <si>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</si>
  <si>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</si>
  <si>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</si>
  <si>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</si>
  <si>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</si>
  <si>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</si>
  <si>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</si>
  <si>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</si>
  <si>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</si>
  <si>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</si>
  <si>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</si>
  <si>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</si>
  <si>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</si>
  <si>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</si>
  <si>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</si>
  <si>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</si>
  <si>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</si>
  <si>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</si>
  <si>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</si>
  <si>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</si>
  <si>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</si>
  <si>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</si>
  <si>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</si>
  <si>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</si>
  <si>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</si>
  <si>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</si>
  <si>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</si>
  <si>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</si>
  <si>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</si>
  <si>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</si>
  <si>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</si>
  <si>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</si>
  <si>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</si>
  <si>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</si>
  <si>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</si>
  <si>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</si>
  <si>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</si>
  <si>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</si>
  <si>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</si>
  <si>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</si>
  <si>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</si>
  <si>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</si>
  <si>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</si>
  <si>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</si>
  <si>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</si>
  <si>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</si>
  <si>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</si>
  <si>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</si>
  <si>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</si>
  <si>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</si>
  <si>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</si>
  <si>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</si>
  <si>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</si>
  <si>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</si>
  <si>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</si>
  <si>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</si>
  <si>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</si>
  <si>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</si>
  <si>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</si>
  <si>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</si>
  <si>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</si>
  <si>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</si>
  <si>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</si>
  <si>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</si>
  <si>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</si>
  <si>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</si>
  <si>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</si>
  <si>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</si>
  <si>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</si>
  <si>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</si>
  <si>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</si>
  <si>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</si>
  <si>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</si>
  <si>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</si>
  <si>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</si>
  <si>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</si>
  <si>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</si>
  <si>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</si>
  <si>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</si>
  <si>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</si>
  <si>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</si>
  <si>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</si>
  <si>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</si>
  <si>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</si>
  <si>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</si>
  <si>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</si>
  <si>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</si>
  <si>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</si>
  <si>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</si>
  <si>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</si>
  <si>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</si>
  <si>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</si>
  <si>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</si>
  <si>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</si>
  <si>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</si>
  <si>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</si>
  <si>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</si>
  <si>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</si>
  <si>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</si>
  <si>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</si>
  <si>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</si>
  <si>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</si>
  <si>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</si>
  <si>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</si>
  <si>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</si>
  <si>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</si>
  <si>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</si>
  <si>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</si>
  <si>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</si>
  <si>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</si>
  <si>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</si>
  <si>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</si>
  <si>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</si>
  <si>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</si>
  <si>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</si>
  <si>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</si>
  <si>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</si>
  <si>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</si>
  <si>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</si>
  <si>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</si>
  <si>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</si>
  <si>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</si>
  <si>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</si>
  <si>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</si>
  <si>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</si>
  <si>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</si>
  <si>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</si>
  <si>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</si>
  <si>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</si>
  <si>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</si>
  <si>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</si>
  <si>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</si>
  <si>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</si>
  <si>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</si>
  <si>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</si>
  <si>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</si>
  <si>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</si>
  <si>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</si>
  <si>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</si>
  <si>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</si>
  <si>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</si>
  <si>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</si>
  <si>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</si>
  <si>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</si>
  <si>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</si>
  <si>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</si>
  <si>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</si>
  <si>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</si>
  <si>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</si>
  <si>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</si>
  <si>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</si>
  <si>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</si>
  <si>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</si>
  <si>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</si>
  <si>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</si>
  <si>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</si>
  <si>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</si>
  <si>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</si>
  <si>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</si>
  <si>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</si>
  <si>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</si>
  <si>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</si>
  <si>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</si>
  <si>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</si>
  <si>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</si>
  <si>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</si>
  <si>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</si>
  <si>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</si>
  <si>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</si>
  <si>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</si>
  <si>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</si>
  <si>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</si>
  <si>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</si>
  <si>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</si>
  <si>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</si>
  <si>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</si>
  <si>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</si>
  <si>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</si>
  <si>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</si>
  <si>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</si>
  <si>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</si>
  <si>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</si>
  <si>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</si>
  <si>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</si>
  <si>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</si>
  <si>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</si>
  <si>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</si>
  <si>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</si>
  <si>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</si>
  <si>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</si>
  <si>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</si>
  <si>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</si>
  <si>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</si>
  <si>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</si>
  <si>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</si>
  <si>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</si>
  <si>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</si>
  <si>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</si>
  <si>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</si>
  <si>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</si>
  <si>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</si>
  <si>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</si>
  <si>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</si>
  <si>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</si>
  <si>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</si>
  <si>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</si>
  <si>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</si>
  <si>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</si>
  <si>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</si>
  <si>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</si>
  <si>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</si>
  <si>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</si>
  <si>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</si>
  <si>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</si>
  <si>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</si>
  <si>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</si>
  <si>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</si>
  <si>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</si>
  <si>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</si>
  <si>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</si>
  <si>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</si>
  <si>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</si>
  <si>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</si>
  <si>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</si>
  <si>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</si>
  <si>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</si>
  <si>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</si>
  <si>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</si>
  <si>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</si>
  <si>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</si>
  <si>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</si>
  <si>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</si>
  <si>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</si>
  <si>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</si>
  <si>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</si>
  <si>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</si>
  <si>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</si>
  <si>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</si>
  <si>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</si>
  <si>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</si>
  <si>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</si>
  <si>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</si>
  <si>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</si>
  <si>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</si>
  <si>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</si>
  <si>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</si>
  <si>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</si>
  <si>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</si>
  <si>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</si>
  <si>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</si>
  <si>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</si>
  <si>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</si>
  <si>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</si>
  <si>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</si>
  <si>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</si>
  <si>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</si>
  <si>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</si>
  <si>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</si>
  <si>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</si>
  <si>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</si>
  <si>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</si>
  <si>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</si>
  <si>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</si>
  <si>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</si>
  <si>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</si>
  <si>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</si>
  <si>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</si>
  <si>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</si>
  <si>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</si>
  <si>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</si>
  <si>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</si>
  <si>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</si>
  <si>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</si>
  <si>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</si>
  <si>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</si>
  <si>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</si>
  <si>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</si>
  <si>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</si>
  <si>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</si>
  <si>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</si>
  <si>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</si>
  <si>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</si>
  <si>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</si>
  <si>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</si>
  <si>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</si>
  <si>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</si>
  <si>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</si>
  <si>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</si>
  <si>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</si>
  <si>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</si>
  <si>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</si>
  <si>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</si>
  <si>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</si>
  <si>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</si>
  <si>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</si>
  <si>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</si>
  <si>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</si>
  <si>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</si>
  <si>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</si>
  <si>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</si>
  <si>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</si>
  <si>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</si>
  <si>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</si>
  <si>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</si>
  <si>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</si>
  <si>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</si>
  <si>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</si>
  <si>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</si>
  <si>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</si>
  <si>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</si>
  <si>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</si>
  <si>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</si>
  <si>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</si>
  <si>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</si>
  <si>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</si>
  <si>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</si>
  <si>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</si>
  <si>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</si>
  <si>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</si>
  <si>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</si>
  <si>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</si>
  <si>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</si>
  <si>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</si>
  <si>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</si>
  <si>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</si>
  <si>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</si>
  <si>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</si>
  <si>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</si>
  <si>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</si>
  <si>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</si>
  <si>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</si>
  <si>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</si>
  <si>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</si>
  <si>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</si>
  <si>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</si>
  <si>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</si>
  <si>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</si>
  <si>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</si>
  <si>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</si>
  <si>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</si>
  <si>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</si>
  <si>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</si>
  <si>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</si>
  <si>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</si>
  <si>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</si>
  <si>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</si>
  <si>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</si>
  <si>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</si>
  <si>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</si>
  <si>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</si>
  <si>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</si>
  <si>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</si>
  <si>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</si>
  <si>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</si>
  <si>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</si>
  <si>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</si>
  <si>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</si>
  <si>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</si>
  <si>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</si>
  <si>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</si>
  <si>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</si>
  <si>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</si>
  <si>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</si>
  <si>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</si>
  <si>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</si>
  <si>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</si>
  <si>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</si>
  <si>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</si>
  <si>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</si>
  <si>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</si>
  <si>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</si>
  <si>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</si>
  <si>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</si>
  <si>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</si>
  <si>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</si>
  <si>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</si>
  <si>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</si>
  <si>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</si>
  <si>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</si>
  <si>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</si>
  <si>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</si>
  <si>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</si>
  <si>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</si>
  <si>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</si>
  <si>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</si>
  <si>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</si>
  <si>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</si>
  <si>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</si>
  <si>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</si>
  <si>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</si>
  <si>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</si>
  <si>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</si>
  <si>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</si>
  <si>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</si>
  <si>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</si>
  <si>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</si>
  <si>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</si>
  <si>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</si>
  <si>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</si>
  <si>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</si>
  <si>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</si>
  <si>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</si>
  <si>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</si>
  <si>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</si>
  <si>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</si>
  <si>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</si>
  <si>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</si>
  <si>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</si>
  <si>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</si>
  <si>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</si>
  <si>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</si>
  <si>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</si>
  <si>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</si>
  <si>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</si>
  <si>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</si>
  <si>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</si>
  <si>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</si>
  <si>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</si>
  <si>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</si>
  <si>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</si>
  <si>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</si>
  <si>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</si>
  <si>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</si>
  <si>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</si>
  <si>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</si>
  <si>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</si>
  <si>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</si>
  <si>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</si>
  <si>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</si>
  <si>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</si>
  <si>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</si>
  <si>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</si>
  <si>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</si>
  <si>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</si>
  <si>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</si>
  <si>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</si>
  <si>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</si>
  <si>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</si>
  <si>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</si>
  <si>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</si>
  <si>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</si>
  <si>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</si>
  <si>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</si>
  <si>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</si>
  <si>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</si>
  <si>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</si>
  <si>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</si>
  <si>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</si>
  <si>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</si>
  <si>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</si>
  <si>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</si>
  <si>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</si>
  <si>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</si>
  <si>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</si>
  <si>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</si>
  <si>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</si>
  <si>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</si>
  <si>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</si>
  <si>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</si>
  <si>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</si>
  <si>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</si>
  <si>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</si>
  <si>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</si>
  <si>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</si>
  <si>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</si>
  <si>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</si>
  <si>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</si>
  <si>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</si>
  <si>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</si>
  <si>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</si>
  <si>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</si>
  <si>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</si>
  <si>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</si>
  <si>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</si>
  <si>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</si>
  <si>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</si>
  <si>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</si>
  <si>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</si>
  <si>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</si>
  <si>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</si>
  <si>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</si>
  <si>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</si>
  <si>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</si>
  <si>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</si>
  <si>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</si>
  <si>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</si>
  <si>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</si>
  <si>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</si>
  <si>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</si>
  <si>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</si>
  <si>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</si>
  <si>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</si>
  <si>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</si>
  <si>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</si>
  <si>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</si>
  <si>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</si>
  <si>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</si>
  <si>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</si>
  <si>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</si>
  <si>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</si>
  <si>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</si>
  <si>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</si>
  <si>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</si>
  <si>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</si>
  <si>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</si>
  <si>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</si>
  <si>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</si>
  <si>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</si>
  <si>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</si>
  <si>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</si>
  <si>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</si>
  <si>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</si>
  <si>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</si>
  <si>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</si>
  <si>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</si>
  <si>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</si>
  <si>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</si>
  <si>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</si>
  <si>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</si>
  <si>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</si>
  <si>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</si>
  <si>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</si>
  <si>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</si>
  <si>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</si>
  <si>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</si>
  <si>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</si>
  <si>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</si>
  <si>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</si>
  <si>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</si>
  <si>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</si>
  <si>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</si>
  <si>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</si>
  <si>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</si>
  <si>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</si>
  <si>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</si>
  <si>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</si>
  <si>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</si>
  <si>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</si>
  <si>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</si>
  <si>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</si>
  <si>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</si>
  <si>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</si>
  <si>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</si>
  <si>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</si>
  <si>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</si>
  <si>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</si>
  <si>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</si>
  <si>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</si>
  <si>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</si>
  <si>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</si>
  <si>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</si>
  <si>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</si>
  <si>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</si>
  <si>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</si>
  <si>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</si>
  <si>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</si>
  <si>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</si>
  <si>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</si>
  <si>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</si>
  <si>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</si>
  <si>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</si>
  <si>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</si>
  <si>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</si>
  <si>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</si>
  <si>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</si>
  <si>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</si>
  <si>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</si>
  <si>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</si>
  <si>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</si>
  <si>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</si>
  <si>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</si>
  <si>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</si>
  <si>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</si>
  <si>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</si>
  <si>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</si>
  <si>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</si>
  <si>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</si>
  <si>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</si>
  <si>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</si>
  <si>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</si>
  <si>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</si>
  <si>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</si>
  <si>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</si>
  <si>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</si>
  <si>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</si>
  <si>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</si>
  <si>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</si>
  <si>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</si>
  <si>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</si>
  <si>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</si>
  <si>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</si>
  <si>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</si>
  <si>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</si>
  <si>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</si>
  <si>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</si>
  <si>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</si>
  <si>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</si>
  <si>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</si>
  <si>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</si>
  <si>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</si>
  <si>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</si>
  <si>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</si>
  <si>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</si>
  <si>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</si>
  <si>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</si>
  <si>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</si>
  <si>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</si>
  <si>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</si>
  <si>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</si>
  <si>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</si>
  <si>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</si>
  <si>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</si>
  <si>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</si>
  <si>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</si>
  <si>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</si>
  <si>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</si>
  <si>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</si>
  <si>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</si>
  <si>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</si>
  <si>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</si>
  <si>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</si>
  <si>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</si>
  <si>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</si>
  <si>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</si>
  <si>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</si>
  <si>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</si>
  <si>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</si>
  <si>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</si>
  <si>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</si>
  <si>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</si>
  <si>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</si>
  <si>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</si>
  <si>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</si>
  <si>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</si>
  <si>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</si>
  <si>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</si>
  <si>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</si>
  <si>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</si>
  <si>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</si>
  <si>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</si>
  <si>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</si>
  <si>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</si>
  <si>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</si>
  <si>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</si>
  <si>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</si>
  <si>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</si>
  <si>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</si>
  <si>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</si>
  <si>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</si>
  <si>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</si>
  <si>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</si>
  <si>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</si>
  <si>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</si>
  <si>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</si>
  <si>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</si>
  <si>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</si>
  <si>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</si>
  <si>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</si>
  <si>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</si>
  <si>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</si>
  <si>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</si>
  <si>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</si>
  <si>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</si>
  <si>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</si>
  <si>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</si>
  <si>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</si>
  <si>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</si>
  <si>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</si>
  <si>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</si>
  <si>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</si>
  <si>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</si>
  <si>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</si>
  <si>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</si>
  <si>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</si>
  <si>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</si>
  <si>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</si>
  <si>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</si>
  <si>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</si>
  <si>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</si>
  <si>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</si>
  <si>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</si>
  <si>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</si>
  <si>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</si>
  <si>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</si>
  <si>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</si>
  <si>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</si>
  <si>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</si>
  <si>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</si>
  <si>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</si>
  <si>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</si>
  <si>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</si>
  <si>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</si>
  <si>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</si>
  <si>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</si>
  <si>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</si>
  <si>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</si>
  <si>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</si>
  <si>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</si>
  <si>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</si>
  <si>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</si>
  <si>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</si>
  <si>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</si>
  <si>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</si>
  <si>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</si>
  <si>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</si>
  <si>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</si>
  <si>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</si>
  <si>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</si>
  <si>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</si>
  <si>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</si>
  <si>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</si>
  <si>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</si>
  <si>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</si>
  <si>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</si>
  <si>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</si>
  <si>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</si>
  <si>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</si>
  <si>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</si>
  <si>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</si>
  <si>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</si>
  <si>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</si>
  <si>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</si>
  <si>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</si>
  <si>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</si>
  <si>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</si>
  <si>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</si>
  <si>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</si>
  <si>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</si>
  <si>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</si>
  <si>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</si>
  <si>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</si>
  <si>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</si>
  <si>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</si>
  <si>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</si>
  <si>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</si>
  <si>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</si>
  <si>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</si>
  <si>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</si>
  <si>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</si>
  <si>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</si>
  <si>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</si>
  <si>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</si>
  <si>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</si>
  <si>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</si>
  <si>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</si>
  <si>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</si>
  <si>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</si>
  <si>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</si>
  <si>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</si>
  <si>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</si>
  <si>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</si>
  <si>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</si>
  <si>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</si>
  <si>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</si>
  <si>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</si>
  <si>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</si>
  <si>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</si>
  <si>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</si>
  <si>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</si>
  <si>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</si>
  <si>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</si>
  <si>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</si>
  <si>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</si>
  <si>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</si>
  <si>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</si>
  <si>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</si>
  <si>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</si>
  <si>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</si>
  <si>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</si>
  <si>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</si>
  <si>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</si>
  <si>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</si>
  <si>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</si>
  <si>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</si>
  <si>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</si>
  <si>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</si>
  <si>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</si>
  <si>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</si>
  <si>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</si>
  <si>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</si>
  <si>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</si>
  <si>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</si>
  <si>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</si>
  <si>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</si>
  <si>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</si>
  <si>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</si>
  <si>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</si>
  <si>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</si>
  <si>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</si>
  <si>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</si>
  <si>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</si>
  <si>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</si>
  <si>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</si>
  <si>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</si>
  <si>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</si>
  <si>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</si>
  <si>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</si>
  <si>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</si>
  <si>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</si>
  <si>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</si>
  <si>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</si>
  <si>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</si>
  <si>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</si>
  <si>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</si>
  <si>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</si>
  <si>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</si>
  <si>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</si>
  <si>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</si>
  <si>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</si>
  <si>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</si>
  <si>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</si>
  <si>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</si>
  <si>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</si>
  <si>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</si>
  <si>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</si>
  <si>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</si>
  <si>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</si>
  <si>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</si>
  <si>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</si>
  <si>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</si>
  <si>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</si>
  <si>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</si>
  <si>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</si>
  <si>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</si>
  <si>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</si>
  <si>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</si>
  <si>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</si>
  <si>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</si>
  <si>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</si>
  <si>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</si>
  <si>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</si>
  <si>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</si>
  <si>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</si>
  <si>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</si>
  <si>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</si>
  <si>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</si>
  <si>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</si>
  <si>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</si>
  <si>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</si>
  <si>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</si>
  <si>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</si>
  <si>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</si>
  <si>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</si>
  <si>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</si>
  <si>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</si>
  <si>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</si>
  <si>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</si>
  <si>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</si>
  <si>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</si>
  <si>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</si>
  <si>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</si>
  <si>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</si>
  <si>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</si>
  <si>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</si>
  <si>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</si>
  <si>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</si>
  <si>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</si>
  <si>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</si>
  <si>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</si>
  <si>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</si>
  <si>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</si>
  <si>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</si>
  <si>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</si>
  <si>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</si>
  <si>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</si>
  <si>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</si>
  <si>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</si>
  <si>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</si>
  <si>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</si>
  <si>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</si>
  <si>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</si>
  <si>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</si>
  <si>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</si>
  <si>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</si>
  <si>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</si>
  <si>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</si>
  <si>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</si>
  <si>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</si>
  <si>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</si>
  <si>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</si>
  <si>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</si>
  <si>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</si>
  <si>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</si>
  <si>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</si>
  <si>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</si>
  <si>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</si>
  <si>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</si>
  <si>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</si>
  <si>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</si>
  <si>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</si>
  <si>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</si>
  <si>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</si>
  <si>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</si>
  <si>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</si>
  <si>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</si>
  <si>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</si>
  <si>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</si>
  <si>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</si>
  <si>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</si>
  <si>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</si>
  <si>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</si>
  <si>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</si>
  <si>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</si>
  <si>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</si>
  <si>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</si>
  <si>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</si>
  <si>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</si>
  <si>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</si>
  <si>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</si>
  <si>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</si>
  <si>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</si>
  <si>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</si>
  <si>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</si>
  <si>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</si>
  <si>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</si>
  <si>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</si>
  <si>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</si>
  <si>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</si>
  <si>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</si>
  <si>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</si>
  <si>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</si>
  <si>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</si>
  <si>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</si>
  <si>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</si>
  <si>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</si>
  <si>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</si>
  <si>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</si>
  <si>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</si>
  <si>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</si>
  <si>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</si>
  <si>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</si>
  <si>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</si>
  <si>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</si>
  <si>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</si>
  <si>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</si>
  <si>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</si>
  <si>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</si>
  <si>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</si>
  <si>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</si>
  <si>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</si>
  <si>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</si>
  <si>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</si>
  <si>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</si>
  <si>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</si>
  <si>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</si>
  <si>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</si>
  <si>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</si>
  <si>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</si>
  <si>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</si>
  <si>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</si>
  <si>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</si>
  <si>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</si>
  <si>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</si>
  <si>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</si>
  <si>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</si>
  <si>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</si>
  <si>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</si>
  <si>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</si>
  <si>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</si>
  <si>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</si>
  <si>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</si>
  <si>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</si>
  <si>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</si>
  <si>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</si>
  <si>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</si>
  <si>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</si>
  <si>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</si>
  <si>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</si>
  <si>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</si>
  <si>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</si>
  <si>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</si>
  <si>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</si>
  <si>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</si>
  <si>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</si>
  <si>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</si>
  <si>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</si>
  <si>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</si>
  <si>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</si>
  <si>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</si>
  <si>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</si>
  <si>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</si>
  <si>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</si>
  <si>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</si>
  <si>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</si>
  <si>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</si>
  <si>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</si>
  <si>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</si>
  <si>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</si>
  <si>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</si>
  <si>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</si>
  <si>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</si>
  <si>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</si>
  <si>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</si>
  <si>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</si>
  <si>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</si>
  <si>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</si>
  <si>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</si>
  <si>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</si>
  <si>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</si>
  <si>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</si>
  <si>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</si>
  <si>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</si>
  <si>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</si>
  <si>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</si>
  <si>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</si>
  <si>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</si>
  <si>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</si>
  <si>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</si>
  <si>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</si>
  <si>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</si>
  <si>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</si>
  <si>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</si>
  <si>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</si>
  <si>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</si>
  <si>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</si>
  <si>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</si>
  <si>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</si>
  <si>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</si>
  <si>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</si>
  <si>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</si>
  <si>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</si>
  <si>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</si>
  <si>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</si>
  <si>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</si>
  <si>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</si>
  <si>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</si>
  <si>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</si>
  <si>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</si>
  <si>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</si>
  <si>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</si>
  <si>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</si>
  <si>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</si>
  <si>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</si>
  <si>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</si>
  <si>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</si>
  <si>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</si>
  <si>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</si>
  <si>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</si>
  <si>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</si>
  <si>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</si>
  <si>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</si>
  <si>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</si>
  <si>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</si>
  <si>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</si>
  <si>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</si>
  <si>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</si>
  <si>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</si>
  <si>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</si>
  <si>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</si>
  <si>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</si>
  <si>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</si>
  <si>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</si>
  <si>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</si>
  <si>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</si>
  <si>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</si>
  <si>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</si>
  <si>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</si>
  <si>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</si>
  <si>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</si>
  <si>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</si>
  <si>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</si>
  <si>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</si>
  <si>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</si>
  <si>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</si>
  <si>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</si>
  <si>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</si>
  <si>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</si>
  <si>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</si>
  <si>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</si>
  <si>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</si>
  <si>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</si>
  <si>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</si>
  <si>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</si>
  <si>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</si>
  <si>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</si>
  <si>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</si>
  <si>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</si>
  <si>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</si>
  <si>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</si>
  <si>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</si>
  <si>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</si>
  <si>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</si>
  <si>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</si>
  <si>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</si>
  <si>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</si>
  <si>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</si>
  <si>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</si>
  <si>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</si>
  <si>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</si>
  <si>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</si>
  <si>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</si>
  <si>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</si>
  <si>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</si>
  <si>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</si>
  <si>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</si>
  <si>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</si>
  <si>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</si>
  <si>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</si>
  <si>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</si>
  <si>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</si>
  <si>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</si>
  <si>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</si>
  <si>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</si>
  <si>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</si>
  <si>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</si>
  <si>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</si>
  <si>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</si>
  <si>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</si>
  <si>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</si>
  <si>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</si>
  <si>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</si>
  <si>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</si>
  <si>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</si>
  <si>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</si>
  <si>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</si>
  <si>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</si>
  <si>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</si>
  <si>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</si>
  <si>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</si>
  <si>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</si>
  <si>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</si>
  <si>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</si>
  <si>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</si>
  <si>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</si>
  <si>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</si>
  <si>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</si>
  <si>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</si>
  <si>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</si>
  <si>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</si>
  <si>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</si>
  <si>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</si>
  <si>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</si>
  <si>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</si>
  <si>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</si>
  <si>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</si>
  <si>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</si>
  <si>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</si>
  <si>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</si>
  <si>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</si>
  <si>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</si>
  <si>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</si>
  <si>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</si>
  <si>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</si>
  <si>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</si>
  <si>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</si>
  <si>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</si>
  <si>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</si>
  <si>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</si>
  <si>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</si>
  <si>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</si>
  <si>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</si>
  <si>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</si>
  <si>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</si>
  <si>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</si>
  <si>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</si>
  <si>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</si>
  <si>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</si>
  <si>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</si>
  <si>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</si>
  <si>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</si>
  <si>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</si>
  <si>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</si>
  <si>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</si>
  <si>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</si>
  <si>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</si>
  <si>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</si>
  <si>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</si>
  <si>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</si>
  <si>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</si>
  <si>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</si>
  <si>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</si>
  <si>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</si>
  <si>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</si>
  <si>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</si>
  <si>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</si>
  <si>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</si>
  <si>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</si>
  <si>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</si>
  <si>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</si>
  <si>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</si>
  <si>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</si>
  <si>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</si>
  <si>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</si>
  <si>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</si>
  <si>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</si>
  <si>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</si>
  <si>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</si>
  <si>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</si>
  <si>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</si>
  <si>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</si>
  <si>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</si>
  <si>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</si>
  <si>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</si>
  <si>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</si>
  <si>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</si>
  <si>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</si>
  <si>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</si>
  <si>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</si>
  <si>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</si>
  <si>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</si>
  <si>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</si>
  <si>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</si>
  <si>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</si>
  <si>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</si>
  <si>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</si>
  <si>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</si>
  <si>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</si>
  <si>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</si>
  <si>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</si>
  <si>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</si>
  <si>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</si>
  <si>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</si>
  <si>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</si>
  <si>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</si>
  <si>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</si>
  <si>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</si>
  <si>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</si>
  <si>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</si>
  <si>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</si>
  <si>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</si>
  <si>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</si>
  <si>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</si>
  <si>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</si>
  <si>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</si>
  <si>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</si>
  <si>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</si>
  <si>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</si>
  <si>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</si>
  <si>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</si>
  <si>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</si>
  <si>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</si>
  <si>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</si>
  <si>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</si>
  <si>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</si>
  <si>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</si>
  <si>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</si>
  <si>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</si>
  <si>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</si>
  <si>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</si>
  <si>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</si>
  <si>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</si>
  <si>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</si>
  <si>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</si>
  <si>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</si>
  <si>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</si>
  <si>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</si>
  <si>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</si>
  <si>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</si>
  <si>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</si>
  <si>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</si>
  <si>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</si>
  <si>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</si>
  <si>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</si>
  <si>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</si>
  <si>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</si>
  <si>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</si>
  <si>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</si>
  <si>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</si>
  <si>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</si>
  <si>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</si>
  <si>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</si>
  <si>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</si>
  <si>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</si>
  <si>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</si>
  <si>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</si>
  <si>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</si>
  <si>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</si>
  <si>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</si>
  <si>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</si>
  <si>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</si>
  <si>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</si>
  <si>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</si>
  <si>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</si>
  <si>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</si>
  <si>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</si>
  <si>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</si>
  <si>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</si>
  <si>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</si>
  <si>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</si>
  <si>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</si>
  <si>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</si>
  <si>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</si>
  <si>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</si>
  <si>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</si>
  <si>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</si>
  <si>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</si>
  <si>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</si>
  <si>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</si>
  <si>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</si>
  <si>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</si>
  <si>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</si>
  <si>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</si>
  <si>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</si>
  <si>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</si>
  <si>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</si>
  <si>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</si>
  <si>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</si>
  <si>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</si>
  <si>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</si>
  <si>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</si>
  <si>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</si>
  <si>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</si>
  <si>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</si>
  <si>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</si>
  <si>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</si>
  <si>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</si>
  <si>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</si>
  <si>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</si>
  <si>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</si>
  <si>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</si>
  <si>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</si>
  <si>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</si>
  <si>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</si>
  <si>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</si>
  <si>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</si>
  <si>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</si>
  <si>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</si>
  <si>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</si>
  <si>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</si>
  <si>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</si>
  <si>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</si>
  <si>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</si>
  <si>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</si>
  <si>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</si>
  <si>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</si>
  <si>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</si>
  <si>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</si>
  <si>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</si>
  <si>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</si>
  <si>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</si>
  <si>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</si>
  <si>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</si>
  <si>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</si>
  <si>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</si>
  <si>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</si>
  <si>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</si>
  <si>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</si>
  <si>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</si>
  <si>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</si>
  <si>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</si>
  <si>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</si>
  <si>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</si>
  <si>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</si>
  <si>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</si>
  <si>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</si>
  <si>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</si>
  <si>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</si>
  <si>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</si>
  <si>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</si>
  <si>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</si>
  <si>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</si>
  <si>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</si>
  <si>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</si>
  <si>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</si>
  <si>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</si>
  <si>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</si>
  <si>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</si>
  <si>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</si>
  <si>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</si>
  <si>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</si>
  <si>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</si>
  <si>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</si>
  <si>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</si>
  <si>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</si>
  <si>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</si>
  <si>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</si>
  <si>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</si>
  <si>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</si>
  <si>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</si>
  <si>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</si>
  <si>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</si>
  <si>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</si>
  <si>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</si>
  <si>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</si>
  <si>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</si>
  <si>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</si>
  <si>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</si>
  <si>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</si>
  <si>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</si>
  <si>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</si>
  <si>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</si>
  <si>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</si>
  <si>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</si>
  <si>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</si>
  <si>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</si>
  <si>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</si>
  <si>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</si>
  <si>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</si>
  <si>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</si>
  <si>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</si>
  <si>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</si>
  <si>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</si>
  <si>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</si>
  <si>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</si>
  <si>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</si>
  <si>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</si>
  <si>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</si>
  <si>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</si>
  <si>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</si>
  <si>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</si>
  <si>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</si>
  <si>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</si>
  <si>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</si>
  <si>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</si>
  <si>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</si>
  <si>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</si>
  <si>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</si>
  <si>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</si>
  <si>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</si>
  <si>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</si>
  <si>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</si>
  <si>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</si>
  <si>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</si>
  <si>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</si>
  <si>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</si>
  <si>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</si>
  <si>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</si>
  <si>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</si>
  <si>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</si>
  <si>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</si>
  <si>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</si>
  <si>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</si>
  <si>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</si>
  <si>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</si>
  <si>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</si>
  <si>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</si>
  <si>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</si>
  <si>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</si>
  <si>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</si>
  <si>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</si>
  <si>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</si>
  <si>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</si>
  <si>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</si>
  <si>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</si>
  <si>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</si>
  <si>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</si>
  <si>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</si>
  <si>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</si>
  <si>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</si>
  <si>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</si>
  <si>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</si>
  <si>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</si>
  <si>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</si>
  <si>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</si>
  <si>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</si>
  <si>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</si>
  <si>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</si>
  <si>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</si>
  <si>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</si>
  <si>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</si>
  <si>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</si>
  <si>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</si>
  <si>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</si>
  <si>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</si>
  <si>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</si>
  <si>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</si>
  <si>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</si>
  <si>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</si>
  <si>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</si>
  <si>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</si>
  <si>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</si>
  <si>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</si>
  <si>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</si>
  <si>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</si>
  <si>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</si>
  <si>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</si>
  <si>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</si>
  <si>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</si>
  <si>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</si>
  <si>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</si>
  <si>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</si>
  <si>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</si>
  <si>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</si>
  <si>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</si>
  <si>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</si>
  <si>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</si>
  <si>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</si>
  <si>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</si>
  <si>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</si>
  <si>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</si>
  <si>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</si>
  <si>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</si>
  <si>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</si>
  <si>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</si>
  <si>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</si>
  <si>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</si>
  <si>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</si>
  <si>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</si>
  <si>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</si>
  <si>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</si>
  <si>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</si>
  <si>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</si>
  <si>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</si>
  <si>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</si>
  <si>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</si>
  <si>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</si>
  <si>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</si>
  <si>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</si>
  <si>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</si>
  <si>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</si>
  <si>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</si>
  <si>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</si>
  <si>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</si>
  <si>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</si>
  <si>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</si>
  <si>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</si>
  <si>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</si>
  <si>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</si>
  <si>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</si>
  <si>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</si>
  <si>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</si>
  <si>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</si>
  <si>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</si>
  <si>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</si>
  <si>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</si>
  <si>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</si>
  <si>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</si>
  <si>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</si>
  <si>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</si>
  <si>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</si>
  <si>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</si>
  <si>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</si>
  <si>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</si>
  <si>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</si>
  <si>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</si>
  <si>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</si>
  <si>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</si>
  <si>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</si>
  <si>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</si>
  <si>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</si>
  <si>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</si>
  <si>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</si>
  <si>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</si>
  <si>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</si>
  <si>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</si>
  <si>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</si>
  <si>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</si>
  <si>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</si>
  <si>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</si>
  <si>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</si>
  <si>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</si>
  <si>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</si>
  <si>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</si>
  <si>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</si>
  <si>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</si>
  <si>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</si>
  <si>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</si>
  <si>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</si>
  <si>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</si>
  <si>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</si>
  <si>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</si>
  <si>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</si>
  <si>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</si>
  <si>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</si>
  <si>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</si>
  <si>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</si>
  <si>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</si>
  <si>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</si>
  <si>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</si>
  <si>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</si>
  <si>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</si>
  <si>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</si>
  <si>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</si>
  <si>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</si>
  <si>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</si>
  <si>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</si>
  <si>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</si>
  <si>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</si>
  <si>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</si>
  <si>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</si>
  <si>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</si>
  <si>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</si>
  <si>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</si>
  <si>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</si>
  <si>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</si>
  <si>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</si>
  <si>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</si>
  <si>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</si>
  <si>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</si>
  <si>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</si>
  <si>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</si>
  <si>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</si>
  <si>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</si>
  <si>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</si>
  <si>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</si>
  <si>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</si>
  <si>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</si>
  <si>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</si>
  <si>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</si>
  <si>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</si>
  <si>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</si>
  <si>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</si>
  <si>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</si>
  <si>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</si>
  <si>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</si>
  <si>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</si>
  <si>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</si>
  <si>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</si>
  <si>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</si>
  <si>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</si>
  <si>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</si>
  <si>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</si>
  <si>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</si>
  <si>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</si>
  <si>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</si>
  <si>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</si>
  <si>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</si>
  <si>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</si>
  <si>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</si>
  <si>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</si>
  <si>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</si>
  <si>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</si>
  <si>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</si>
  <si>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</si>
  <si>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</si>
  <si>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</si>
  <si>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</si>
  <si>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</si>
  <si>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</si>
  <si>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</si>
  <si>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</si>
  <si>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</si>
  <si>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</si>
  <si>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</si>
  <si>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</si>
  <si>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</si>
  <si>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</si>
  <si>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</si>
  <si>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</si>
  <si>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</si>
  <si>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</si>
  <si>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</si>
  <si>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</si>
  <si>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</si>
  <si>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</si>
  <si>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</si>
  <si>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</si>
  <si>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</si>
  <si>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</si>
  <si>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</si>
  <si>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</si>
  <si>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</si>
  <si>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</si>
  <si>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</si>
  <si>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</si>
  <si>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</si>
  <si>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</si>
  <si>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</si>
  <si>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</si>
  <si>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</si>
  <si>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</si>
  <si>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</si>
  <si>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</si>
  <si>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</si>
  <si>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</si>
  <si>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</si>
  <si>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</si>
  <si>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</si>
  <si>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</si>
  <si>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</si>
  <si>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</si>
  <si>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</si>
  <si>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</si>
  <si>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</si>
  <si>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</si>
  <si>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</si>
  <si>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</si>
  <si>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</si>
  <si>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</si>
  <si>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</si>
  <si>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</si>
  <si>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</si>
  <si>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</si>
  <si>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</si>
  <si>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</si>
  <si>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</si>
  <si>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</si>
  <si>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</si>
  <si>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</si>
  <si>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</si>
  <si>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</si>
  <si>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</si>
  <si>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</si>
  <si>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</si>
  <si>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</si>
  <si>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</si>
  <si>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</si>
  <si>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</si>
  <si>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</si>
  <si>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</si>
  <si>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</si>
  <si>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</si>
  <si>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</si>
  <si>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</si>
  <si>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</si>
  <si>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</si>
  <si>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</si>
  <si>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</si>
  <si>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</si>
  <si>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</si>
  <si>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</si>
  <si>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</si>
  <si>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</si>
  <si>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</si>
  <si>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</si>
  <si>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</si>
  <si>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</si>
  <si>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</si>
  <si>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</si>
  <si>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</si>
  <si>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</si>
  <si>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</si>
  <si>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</si>
  <si>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</si>
  <si>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</si>
  <si>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</si>
  <si>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</si>
  <si>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</si>
  <si>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</si>
  <si>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</si>
  <si>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</si>
  <si>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</si>
  <si>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</si>
  <si>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</si>
  <si>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</si>
  <si>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</si>
  <si>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</si>
  <si>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</si>
  <si>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</si>
  <si>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</si>
  <si>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</si>
  <si>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</si>
  <si>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</si>
  <si>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</si>
  <si>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</si>
  <si>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</si>
  <si>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</si>
  <si>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</si>
  <si>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</si>
  <si>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</si>
  <si>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</si>
  <si>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</si>
  <si>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</si>
  <si>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</si>
  <si>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</si>
  <si>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</si>
  <si>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</si>
  <si>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</si>
  <si>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</si>
  <si>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</si>
  <si>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</si>
  <si>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</si>
  <si>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</si>
  <si>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</si>
  <si>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</si>
  <si>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</si>
  <si>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</si>
  <si>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</si>
  <si>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</si>
  <si>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</si>
  <si>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</si>
  <si>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</si>
  <si>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</si>
  <si>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</si>
  <si>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</si>
  <si>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</si>
  <si>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</si>
  <si>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</si>
  <si>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</si>
  <si>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</si>
  <si>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</si>
  <si>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</si>
  <si>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</si>
  <si>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</si>
  <si>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</si>
  <si>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</si>
  <si>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</si>
  <si>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</si>
  <si>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</si>
  <si>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</si>
  <si>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</si>
  <si>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</si>
  <si>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</si>
  <si>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</si>
  <si>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</si>
  <si>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</si>
  <si>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</si>
  <si>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</si>
  <si>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</si>
  <si>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</si>
  <si>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</si>
  <si>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</si>
  <si>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</si>
  <si>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</si>
  <si>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</si>
  <si>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</si>
  <si>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</si>
  <si>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</si>
  <si>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</si>
  <si>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</si>
  <si>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</si>
  <si>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</si>
  <si>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</si>
  <si>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</si>
  <si>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</si>
  <si>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</si>
  <si>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</si>
  <si>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</si>
  <si>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</si>
  <si>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</si>
  <si>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</si>
  <si>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</si>
  <si>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</si>
  <si>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</si>
  <si>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</si>
  <si>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</si>
  <si>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</si>
  <si>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</si>
  <si>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</si>
  <si>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</si>
  <si>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</si>
  <si>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</si>
  <si>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</si>
  <si>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</si>
  <si>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</si>
  <si>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</si>
  <si>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</si>
  <si>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</si>
  <si>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</si>
  <si>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</si>
  <si>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</si>
  <si>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</si>
  <si>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</si>
  <si>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</si>
  <si>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</si>
  <si>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</si>
  <si>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</si>
  <si>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</si>
  <si>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</si>
  <si>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</si>
  <si>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</si>
  <si>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</si>
  <si>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</si>
  <si>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</si>
  <si>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</si>
  <si>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</si>
  <si>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</si>
  <si>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</si>
  <si>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</si>
  <si>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</si>
  <si>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</si>
  <si>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</si>
  <si>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</si>
  <si>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</si>
  <si>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</si>
  <si>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</si>
  <si>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</si>
  <si>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</si>
  <si>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</si>
  <si>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</si>
  <si>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</si>
  <si>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</si>
  <si>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</si>
  <si>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</si>
  <si>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</si>
  <si>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</si>
  <si>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</si>
  <si>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</si>
  <si>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</si>
  <si>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</si>
  <si>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</si>
  <si>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</si>
  <si>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</si>
  <si>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</si>
  <si>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</si>
  <si>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</si>
  <si>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</si>
  <si>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</si>
  <si>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</si>
  <si>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</si>
  <si>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</si>
  <si>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</si>
  <si>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</si>
  <si>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</si>
  <si>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</si>
  <si>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</si>
  <si>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</si>
  <si>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</si>
  <si>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</si>
  <si>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</si>
  <si>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</si>
  <si>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</si>
  <si>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</si>
  <si>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</si>
  <si>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</si>
  <si>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</si>
  <si>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</si>
  <si>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</si>
  <si>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</si>
  <si>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</si>
  <si>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</si>
  <si>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</si>
  <si>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</si>
  <si>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</si>
  <si>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</si>
  <si>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</si>
  <si>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</si>
  <si>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</si>
  <si>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</si>
  <si>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</si>
  <si>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</si>
  <si>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</si>
  <si>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</si>
  <si>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</si>
  <si>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</si>
  <si>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</si>
  <si>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</si>
  <si>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</si>
  <si>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</si>
  <si>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</si>
  <si>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</si>
  <si>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</si>
  <si>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</si>
  <si>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</si>
  <si>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</si>
  <si>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</si>
  <si>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</si>
  <si>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</si>
  <si>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</si>
  <si>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</si>
  <si>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</si>
  <si>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</si>
  <si>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</si>
  <si>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</si>
  <si>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</si>
  <si>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</si>
  <si>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</si>
  <si>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</si>
  <si>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</si>
  <si>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</si>
  <si>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</si>
  <si>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</si>
  <si>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</si>
  <si>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</si>
  <si>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</si>
  <si>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</si>
  <si>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</si>
  <si>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</si>
  <si>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</si>
  <si>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</si>
  <si>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</si>
  <si>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</si>
  <si>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</si>
  <si>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</si>
  <si>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</si>
  <si>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</si>
  <si>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</si>
  <si>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</si>
  <si>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</si>
  <si>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</si>
  <si>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</si>
  <si>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</si>
  <si>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</si>
  <si>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</si>
  <si>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</si>
  <si>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</si>
  <si>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</si>
  <si>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</si>
  <si>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</si>
  <si>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</si>
  <si>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</si>
  <si>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</si>
  <si>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</si>
  <si>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</si>
  <si>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</si>
  <si>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</si>
  <si>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</si>
  <si>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</si>
  <si>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</si>
  <si>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</si>
  <si>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</si>
  <si>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</si>
  <si>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</si>
  <si>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</si>
  <si>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</si>
  <si>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</si>
  <si>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</si>
  <si>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</si>
  <si>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</si>
  <si>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</si>
  <si>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</si>
  <si>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</si>
  <si>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</si>
  <si>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</si>
  <si>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</si>
  <si>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</si>
  <si>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</si>
  <si>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</si>
  <si>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</si>
  <si>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</si>
  <si>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</si>
  <si>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</si>
  <si>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</si>
  <si>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</si>
  <si>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</si>
  <si>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</si>
  <si>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</si>
  <si>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</si>
  <si>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</si>
  <si>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</si>
  <si>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</si>
  <si>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</si>
  <si>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</si>
  <si>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</si>
  <si>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</si>
  <si>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</si>
  <si>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</si>
  <si>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</si>
  <si>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</si>
  <si>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</si>
  <si>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</si>
  <si>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</si>
  <si>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</si>
  <si>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</si>
  <si>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</si>
  <si>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</si>
  <si>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</si>
  <si>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</si>
  <si>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</si>
  <si>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</si>
  <si>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</si>
  <si>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</si>
  <si>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</si>
  <si>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</si>
  <si>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</si>
  <si>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</si>
  <si>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</si>
  <si>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</si>
  <si>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</si>
  <si>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</si>
  <si>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</si>
  <si>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</si>
  <si>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</si>
  <si>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</si>
  <si>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</si>
  <si>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</si>
  <si>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</si>
  <si>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</si>
  <si>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</si>
  <si>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</si>
  <si>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</si>
  <si>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</si>
  <si>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</si>
  <si>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</si>
  <si>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</si>
  <si>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</si>
  <si>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</si>
  <si>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</si>
  <si>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</si>
  <si>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</si>
  <si>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</si>
  <si>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</si>
  <si>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</si>
  <si>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</si>
  <si>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</si>
  <si>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</si>
  <si>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</si>
  <si>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</si>
  <si>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</si>
  <si>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</si>
  <si>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</si>
  <si>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</si>
  <si>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</si>
  <si>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</si>
  <si>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</si>
  <si>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</si>
  <si>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</si>
  <si>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</si>
  <si>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</si>
  <si>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</si>
  <si>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</si>
  <si>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</si>
  <si>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</si>
  <si>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</si>
  <si>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</si>
  <si>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</si>
  <si>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</si>
  <si>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</si>
  <si>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</si>
  <si>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</si>
  <si>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</si>
  <si>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</si>
  <si>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</si>
  <si>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</si>
  <si>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</si>
  <si>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</si>
  <si>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</si>
  <si>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</si>
  <si>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</si>
  <si>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</si>
  <si>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</si>
  <si>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</si>
  <si>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</si>
  <si>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</si>
  <si>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</si>
  <si>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</si>
  <si>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</si>
  <si>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</si>
  <si>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</si>
  <si>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</si>
  <si>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</si>
  <si>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</si>
  <si>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</si>
  <si>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</si>
  <si>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</si>
  <si>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</si>
  <si>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</si>
  <si>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</si>
  <si>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</si>
  <si>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</si>
  <si>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</si>
  <si>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</si>
  <si>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</si>
  <si>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</si>
  <si>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</si>
  <si>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</si>
  <si>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</si>
  <si>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</si>
  <si>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</si>
  <si>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</si>
  <si>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</si>
  <si>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</si>
  <si>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</si>
  <si>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</si>
  <si>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</si>
  <si>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</si>
  <si>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</si>
  <si>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</si>
  <si>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</si>
  <si>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</si>
  <si>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</si>
  <si>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</si>
  <si>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</si>
  <si>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</si>
  <si>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</si>
  <si>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</si>
  <si>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</si>
  <si>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</si>
  <si>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</si>
  <si>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</si>
  <si>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</si>
  <si>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</si>
  <si>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</si>
  <si>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</si>
  <si>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</si>
  <si>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</si>
  <si>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</si>
  <si>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</si>
  <si>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</si>
  <si>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</si>
  <si>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</si>
  <si>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</si>
  <si>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</si>
  <si>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</si>
  <si>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</si>
  <si>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</si>
  <si>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</si>
  <si>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</si>
  <si>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</si>
  <si>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</si>
  <si>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</si>
  <si>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</si>
  <si>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</si>
  <si>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</si>
  <si>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</si>
  <si>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</si>
  <si>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</si>
  <si>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</si>
  <si>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</si>
  <si>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</si>
  <si>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</si>
  <si>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</si>
  <si>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</si>
  <si>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</si>
  <si>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</si>
  <si>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</si>
  <si>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</si>
  <si>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</si>
  <si>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</si>
  <si>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</si>
  <si>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</si>
  <si>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</si>
  <si>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</si>
  <si>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</si>
  <si>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</si>
  <si>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</si>
  <si>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</si>
  <si>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</si>
  <si>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</si>
  <si>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</si>
  <si>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</si>
  <si>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</si>
  <si>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</si>
  <si>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</si>
  <si>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</si>
  <si>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</si>
  <si>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</si>
  <si>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</si>
  <si>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</si>
  <si>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</si>
  <si>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</si>
  <si>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</si>
  <si>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</si>
  <si>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</si>
  <si>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</si>
  <si>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</si>
  <si>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</si>
  <si>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</si>
  <si>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</si>
  <si>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</si>
  <si>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</si>
  <si>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</si>
  <si>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</si>
  <si>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</si>
  <si>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</si>
  <si>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</si>
  <si>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</si>
  <si>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</si>
  <si>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</si>
  <si>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</si>
  <si>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</si>
  <si>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</si>
  <si>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</si>
  <si>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</si>
  <si>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</si>
  <si>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</si>
  <si>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</si>
  <si>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</si>
  <si>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</si>
  <si>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</si>
  <si>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</si>
  <si>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</si>
  <si>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</si>
  <si>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</si>
  <si>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</si>
  <si>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</si>
  <si>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</si>
  <si>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</si>
  <si>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</si>
  <si>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</si>
  <si>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</si>
  <si>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</si>
  <si>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</si>
  <si>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</si>
  <si>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</si>
  <si>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</si>
  <si>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</si>
  <si>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</si>
  <si>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</si>
  <si>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</si>
  <si>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</si>
  <si>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</si>
  <si>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</si>
  <si>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</si>
  <si>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</si>
  <si>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</si>
  <si>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</si>
  <si>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</si>
  <si>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</si>
  <si>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</si>
  <si>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</si>
  <si>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</si>
  <si>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</si>
  <si>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</si>
  <si>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</si>
  <si>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</si>
  <si>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</si>
  <si>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</si>
  <si>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</si>
  <si>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</si>
  <si>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</si>
  <si>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</si>
  <si>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</si>
  <si>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</si>
  <si>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</si>
  <si>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</si>
  <si>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</si>
  <si>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</si>
  <si>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</si>
  <si>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</si>
  <si>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</si>
  <si>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</si>
  <si>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</si>
  <si>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</si>
  <si>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</si>
  <si>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</si>
  <si>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</si>
  <si>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</si>
  <si>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</si>
  <si>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</si>
  <si>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</si>
  <si>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</si>
  <si>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</si>
  <si>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</si>
  <si>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</si>
  <si>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</si>
  <si>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</si>
  <si>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</si>
  <si>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</si>
  <si>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</si>
  <si>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</si>
  <si>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</si>
  <si>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</si>
  <si>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</si>
  <si>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</si>
  <si>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</si>
  <si>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</si>
  <si>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</si>
  <si>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</si>
  <si>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</si>
  <si>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</si>
  <si>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</si>
  <si>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</si>
  <si>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</si>
  <si>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</si>
  <si>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</si>
  <si>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</si>
  <si>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</si>
  <si>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</si>
  <si>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</si>
  <si>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</si>
  <si>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</si>
  <si>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</si>
  <si>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</si>
  <si>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</si>
  <si>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</si>
  <si>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</si>
  <si>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</si>
  <si>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</si>
  <si>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</si>
  <si>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</si>
  <si>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</si>
  <si>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</si>
  <si>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</si>
  <si>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</si>
  <si>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</si>
  <si>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</si>
  <si>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</si>
  <si>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</si>
  <si>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</si>
  <si>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</si>
  <si>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</si>
  <si>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</si>
  <si>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</si>
  <si>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</si>
  <si>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</si>
  <si>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</si>
  <si>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</si>
  <si>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</si>
  <si>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</si>
  <si>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</si>
  <si>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</si>
  <si>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</si>
  <si>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</si>
  <si>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</si>
  <si>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</si>
  <si>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</si>
  <si>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</si>
  <si>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</si>
  <si>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</si>
  <si>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</si>
  <si>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</si>
  <si>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</si>
  <si>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</si>
  <si>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</si>
  <si>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</si>
  <si>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</si>
  <si>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</si>
  <si>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</si>
  <si>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</si>
  <si>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</si>
  <si>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</si>
  <si>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</si>
  <si>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</si>
  <si>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</si>
  <si>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</si>
  <si>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</si>
  <si>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</si>
  <si>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</si>
  <si>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</si>
  <si>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</si>
  <si>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</si>
  <si>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</si>
  <si>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</si>
  <si>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</si>
  <si>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</si>
  <si>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</si>
  <si>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</si>
  <si>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</si>
  <si>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</si>
  <si>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</si>
  <si>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</si>
  <si>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</si>
  <si>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</si>
  <si>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</si>
  <si>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</si>
  <si>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</si>
  <si>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</si>
  <si>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</si>
  <si>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</si>
  <si>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</si>
  <si>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</si>
  <si>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</si>
  <si>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</si>
  <si>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</si>
  <si>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</si>
  <si>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</si>
  <si>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</si>
  <si>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</si>
  <si>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</si>
  <si>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</si>
  <si>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</si>
  <si>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</si>
  <si>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</si>
  <si>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</si>
  <si>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</si>
  <si>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</si>
  <si>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</si>
  <si>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</si>
  <si>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</si>
  <si>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</si>
  <si>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</si>
  <si>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</si>
  <si>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</si>
  <si>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</si>
  <si>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</si>
  <si>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</si>
  <si>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</si>
  <si>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</si>
  <si>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</si>
  <si>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</si>
  <si>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</si>
  <si>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</si>
  <si>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</si>
  <si>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</si>
  <si>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</si>
  <si>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</si>
  <si>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</si>
  <si>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</si>
  <si>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</si>
  <si>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</si>
  <si>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</si>
  <si>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</si>
  <si>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</si>
  <si>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</si>
  <si>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</si>
  <si>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</si>
  <si>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</si>
  <si>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</si>
  <si>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</si>
  <si>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</si>
  <si>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</si>
  <si>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</si>
  <si>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</si>
  <si>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</si>
  <si>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</si>
  <si>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</si>
  <si>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</si>
  <si>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</si>
  <si>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</si>
  <si>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</si>
  <si>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</si>
  <si>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</si>
  <si>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</si>
  <si>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</si>
  <si>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</si>
  <si>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</si>
  <si>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</si>
  <si>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</si>
  <si>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</si>
  <si>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</si>
  <si>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</si>
  <si>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</si>
  <si>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</si>
  <si>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</si>
  <si>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</si>
  <si>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</si>
  <si>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</si>
  <si>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</si>
  <si>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</si>
  <si>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</si>
  <si>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</si>
  <si>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</si>
  <si>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</si>
  <si>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</si>
  <si>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</si>
  <si>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</si>
  <si>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</si>
  <si>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</si>
  <si>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</si>
  <si>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</si>
  <si>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</si>
  <si>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</si>
  <si>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</si>
  <si>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</si>
  <si>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</si>
  <si>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</si>
  <si>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</si>
  <si>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</si>
  <si>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</si>
  <si>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</si>
  <si>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</si>
  <si>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</si>
  <si>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</si>
  <si>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</si>
  <si>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</si>
  <si>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</si>
  <si>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</si>
  <si>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</si>
  <si>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</si>
  <si>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</si>
  <si>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</si>
  <si>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</si>
  <si>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</si>
  <si>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</si>
  <si>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</si>
  <si>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</si>
  <si>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</si>
  <si>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</si>
  <si>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</si>
  <si>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</si>
  <si>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</si>
  <si>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</si>
  <si>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</si>
  <si>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</si>
  <si>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</si>
  <si>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</si>
  <si>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</si>
  <si>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</si>
  <si>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</si>
  <si>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</si>
  <si>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</si>
  <si>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</si>
  <si>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</si>
  <si>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</si>
  <si>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</si>
  <si>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</si>
  <si>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</si>
  <si>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</si>
  <si>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</si>
  <si>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</si>
  <si>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</si>
  <si>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</si>
  <si>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</si>
  <si>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</si>
  <si>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</si>
  <si>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</si>
  <si>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</si>
  <si>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</si>
  <si>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</si>
  <si>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</si>
  <si>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</si>
  <si>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</si>
  <si>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</si>
  <si>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</si>
  <si>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</si>
  <si>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</si>
  <si>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</si>
  <si>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</si>
  <si>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</si>
  <si>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</si>
  <si>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</si>
  <si>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</si>
  <si>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</si>
  <si>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</si>
  <si>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</si>
  <si>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</si>
  <si>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</si>
  <si>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</si>
  <si>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</si>
  <si>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</si>
  <si>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</si>
  <si>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</si>
  <si>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</si>
  <si>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</si>
  <si>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</si>
  <si>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</si>
  <si>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</si>
  <si>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</si>
  <si>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</si>
  <si>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</si>
  <si>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</si>
  <si>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</si>
  <si>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</si>
  <si>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</si>
  <si>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</si>
  <si>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</si>
  <si>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</si>
  <si>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</si>
  <si>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</si>
  <si>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</si>
  <si>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</si>
  <si>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</si>
  <si>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</si>
  <si>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</si>
  <si>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</si>
  <si>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</si>
  <si>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</si>
  <si>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</si>
  <si>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</si>
  <si>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</si>
  <si>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</si>
  <si>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</si>
  <si>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</si>
  <si>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</si>
  <si>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</si>
  <si>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</si>
  <si>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</si>
  <si>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</si>
  <si>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</si>
  <si>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</si>
  <si>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</si>
  <si>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</si>
  <si>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</si>
  <si>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</si>
  <si>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</si>
  <si>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</si>
  <si>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</si>
  <si>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</si>
  <si>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</si>
  <si>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</si>
  <si>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</si>
  <si>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</si>
  <si>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</si>
  <si>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</si>
  <si>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</si>
  <si>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</si>
  <si>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</si>
  <si>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</si>
  <si>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</si>
  <si>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</si>
  <si>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</si>
  <si>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</si>
  <si>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</si>
  <si>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</si>
  <si>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</si>
  <si>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</si>
  <si>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</si>
  <si>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</si>
  <si>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</si>
  <si>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</si>
  <si>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</si>
  <si>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</si>
  <si>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</si>
  <si>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</si>
  <si>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</si>
  <si>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</si>
  <si>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</si>
  <si>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</si>
  <si>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</si>
  <si>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</si>
  <si>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</si>
  <si>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</si>
  <si>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</si>
  <si>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</si>
  <si>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</si>
  <si>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</si>
  <si>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</si>
  <si>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</si>
  <si>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</si>
  <si>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</si>
  <si>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</si>
  <si>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</si>
  <si>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</si>
  <si>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</si>
  <si>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</si>
  <si>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</si>
  <si>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</si>
  <si>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</si>
  <si>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</si>
  <si>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</si>
  <si>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</si>
  <si>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</si>
  <si>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</si>
  <si>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</si>
  <si>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</si>
  <si>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</si>
  <si>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</si>
  <si>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</si>
  <si>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</si>
  <si>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</si>
  <si>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</si>
  <si>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</si>
  <si>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</si>
  <si>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</si>
  <si>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</si>
  <si>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</si>
  <si>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</si>
  <si>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</si>
  <si>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</si>
  <si>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</si>
  <si>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</si>
  <si>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</si>
  <si>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</si>
  <si>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</si>
  <si>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</si>
  <si>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</si>
  <si>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</si>
  <si>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</si>
  <si>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</si>
  <si>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</si>
  <si>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</si>
  <si>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</si>
  <si>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</si>
  <si>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</si>
  <si>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</si>
  <si>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</si>
  <si>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</si>
  <si>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</si>
  <si>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</si>
  <si>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</si>
  <si>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</si>
  <si>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</si>
  <si>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</si>
  <si>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</si>
  <si>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</si>
  <si>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</si>
  <si>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</si>
  <si>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</si>
  <si>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</si>
  <si>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</si>
  <si>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</si>
  <si>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</si>
  <si>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</si>
  <si>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</si>
  <si>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</si>
  <si>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</si>
  <si>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</si>
  <si>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</si>
  <si>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</si>
  <si>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</si>
  <si>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</si>
  <si>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</si>
  <si>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</si>
  <si>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</si>
  <si>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</si>
  <si>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</si>
  <si>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</si>
  <si>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</si>
  <si>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</si>
  <si>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</si>
  <si>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</si>
  <si>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</si>
  <si>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</si>
  <si>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</si>
  <si>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</si>
  <si>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</si>
  <si>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</si>
  <si>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</si>
  <si>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</si>
  <si>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</si>
  <si>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</si>
  <si>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</si>
  <si>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</si>
  <si>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</si>
  <si>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</si>
  <si>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</si>
  <si>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</si>
  <si>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</si>
  <si>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</si>
  <si>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</si>
  <si>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</si>
  <si>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</si>
  <si>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</si>
  <si>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</si>
  <si>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</si>
  <si>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</si>
  <si>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</si>
  <si>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</si>
  <si>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</si>
  <si>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</si>
  <si>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</si>
  <si>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</si>
  <si>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</si>
  <si>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</si>
  <si>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</si>
  <si>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</si>
  <si>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</si>
  <si>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</si>
  <si>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</si>
  <si>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</si>
  <si>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</si>
  <si>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</si>
  <si>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</si>
  <si>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</si>
  <si>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</si>
  <si>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</si>
  <si>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</si>
  <si>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</si>
  <si>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</si>
  <si>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</si>
  <si>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</si>
  <si>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</si>
  <si>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</si>
  <si>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</si>
  <si>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</si>
  <si>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</si>
  <si>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</si>
  <si>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</si>
  <si>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</si>
  <si>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</si>
  <si>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</si>
  <si>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</si>
  <si>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</si>
  <si>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</si>
  <si>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</si>
  <si>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</si>
  <si>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</si>
  <si>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</si>
  <si>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</si>
  <si>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</si>
  <si>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</si>
  <si>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</si>
  <si>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</si>
  <si>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</si>
  <si>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</si>
  <si>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</si>
  <si>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</si>
  <si>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</si>
  <si>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</si>
  <si>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</si>
  <si>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</si>
  <si>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</si>
  <si>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</si>
  <si>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</si>
  <si>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</si>
  <si>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</si>
  <si>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</si>
  <si>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</si>
  <si>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</si>
  <si>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</si>
  <si>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</si>
  <si>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</si>
  <si>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</si>
  <si>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</si>
  <si>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</si>
  <si>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</si>
  <si>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</si>
  <si>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</si>
  <si>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</si>
  <si>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</si>
  <si>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</si>
  <si>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</si>
  <si>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</si>
  <si>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</si>
  <si>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</si>
  <si>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</si>
  <si>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</si>
  <si>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</si>
  <si>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</si>
  <si>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</si>
  <si>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</si>
  <si>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</si>
  <si>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</si>
  <si>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</si>
  <si>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</si>
  <si>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</si>
  <si>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</si>
  <si>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</si>
  <si>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</si>
  <si>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</si>
  <si>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</si>
  <si>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</si>
  <si>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</si>
  <si>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</si>
  <si>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</si>
  <si>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</si>
  <si>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</si>
  <si>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</si>
  <si>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</si>
  <si>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</si>
  <si>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</si>
  <si>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</si>
  <si>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</si>
  <si>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</si>
  <si>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</si>
  <si>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</si>
  <si>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</si>
  <si>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</si>
  <si>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</si>
  <si>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</si>
  <si>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</si>
  <si>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</si>
  <si>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</si>
  <si>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</si>
  <si>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</si>
  <si>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</si>
  <si>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</si>
  <si>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</si>
  <si>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</si>
  <si>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</si>
  <si>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</si>
  <si>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</si>
  <si>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</si>
  <si>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</si>
  <si>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</si>
  <si>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</si>
  <si>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</si>
  <si>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</si>
  <si>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</si>
  <si>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</si>
  <si>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</si>
  <si>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</si>
  <si>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</si>
  <si>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</si>
  <si>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</si>
  <si>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</si>
  <si>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</si>
  <si>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</si>
  <si>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</si>
  <si>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</si>
  <si>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</si>
  <si>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</si>
  <si>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</si>
  <si>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</si>
  <si>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</si>
  <si>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</si>
  <si>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</si>
  <si>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</si>
  <si>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</si>
  <si>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</si>
  <si>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</si>
  <si>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</si>
  <si>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</si>
  <si>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</si>
  <si>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</si>
  <si>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</si>
  <si>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</si>
  <si>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</si>
  <si>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</si>
  <si>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</si>
  <si>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</si>
  <si>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</si>
  <si>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</si>
  <si>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</si>
  <si>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</si>
  <si>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</si>
  <si>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</si>
  <si>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</si>
  <si>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</si>
  <si>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</si>
  <si>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</si>
  <si>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</si>
  <si>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</si>
  <si>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</si>
  <si>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</si>
  <si>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</si>
  <si>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</si>
  <si>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</si>
  <si>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</si>
  <si>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</si>
  <si>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</si>
  <si>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</si>
  <si>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</si>
  <si>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</si>
  <si>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</si>
  <si>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</si>
  <si>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</si>
  <si>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</si>
  <si>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</si>
  <si>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</si>
  <si>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</si>
  <si>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</si>
  <si>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</si>
  <si>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</si>
  <si>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</si>
  <si>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</si>
  <si>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</si>
  <si>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</si>
  <si>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</si>
  <si>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</si>
  <si>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</si>
  <si>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</si>
  <si>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</si>
  <si>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</si>
  <si>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</si>
  <si>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</si>
  <si>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</si>
  <si>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</si>
  <si>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</si>
  <si>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</si>
  <si>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</si>
  <si>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</si>
  <si>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</si>
  <si>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</si>
  <si>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</si>
  <si>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</si>
  <si>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</si>
  <si>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</si>
  <si>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</si>
  <si>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</si>
  <si>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</si>
  <si>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</si>
  <si>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</si>
  <si>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</si>
  <si>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</si>
  <si>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</si>
  <si>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</si>
  <si>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</si>
  <si>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</si>
  <si>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</si>
  <si>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</si>
  <si>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</si>
  <si>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</si>
  <si>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</si>
  <si>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</si>
  <si>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</si>
  <si>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</si>
  <si>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</si>
  <si>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</si>
  <si>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</si>
  <si>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</si>
  <si>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</si>
  <si>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</si>
  <si>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</si>
  <si>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</si>
  <si>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</si>
  <si>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</si>
  <si>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</si>
  <si>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</si>
  <si>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</si>
  <si>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</si>
  <si>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</si>
  <si>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</si>
  <si>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</si>
  <si>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</si>
  <si>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</si>
  <si>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</si>
  <si>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</si>
  <si>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</si>
  <si>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</si>
  <si>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</si>
  <si>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</si>
  <si>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</si>
  <si>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</si>
  <si>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</si>
  <si>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</si>
  <si>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</si>
  <si>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</si>
  <si>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</si>
  <si>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</si>
  <si>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</si>
  <si>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</si>
  <si>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</si>
  <si>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</si>
  <si>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</si>
  <si>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</si>
  <si>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</si>
  <si>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</si>
  <si>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</si>
  <si>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</si>
  <si>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</si>
  <si>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</si>
  <si>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</si>
  <si>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</si>
  <si>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</si>
  <si>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</si>
  <si>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</si>
  <si>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</si>
  <si>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</si>
  <si>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</si>
  <si>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</si>
  <si>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</si>
  <si>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</si>
  <si>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</si>
  <si>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</si>
  <si>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</si>
  <si>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</si>
  <si>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</si>
  <si>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</si>
  <si>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</si>
  <si>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</si>
  <si>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</si>
  <si>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</si>
  <si>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</si>
  <si>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</si>
  <si>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</si>
  <si>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</si>
  <si>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</si>
  <si>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</si>
  <si>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</si>
  <si>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</si>
  <si>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</si>
  <si>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</si>
  <si>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</si>
  <si>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</si>
  <si>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</si>
  <si>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</si>
  <si>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</si>
  <si>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</si>
  <si>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</si>
  <si>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</si>
  <si>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</si>
  <si>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</si>
  <si>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</si>
  <si>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</si>
  <si>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</si>
  <si>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</si>
  <si>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</si>
  <si>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</si>
  <si>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</si>
  <si>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</si>
  <si>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</si>
  <si>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</si>
  <si>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</si>
  <si>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</si>
  <si>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</si>
  <si>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</si>
  <si>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</si>
  <si>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</si>
  <si>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</si>
  <si>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</si>
  <si>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</si>
  <si>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</si>
  <si>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</si>
  <si>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</si>
  <si>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</si>
  <si>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</si>
  <si>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</si>
  <si>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</si>
  <si>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</si>
  <si>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</si>
  <si>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</si>
  <si>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</si>
  <si>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</si>
  <si>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</si>
  <si>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</si>
  <si>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</si>
  <si>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</si>
  <si>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</si>
  <si>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</si>
  <si>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</si>
  <si>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</si>
  <si>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</si>
  <si>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</si>
  <si>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</si>
  <si>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</si>
  <si>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</si>
  <si>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</si>
  <si>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</si>
  <si>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</si>
  <si>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</si>
  <si>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</si>
  <si>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</si>
  <si>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</si>
  <si>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</si>
  <si>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</si>
  <si>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</si>
  <si>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</si>
  <si>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</si>
  <si>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</si>
  <si>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</si>
  <si>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</si>
  <si>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</si>
  <si>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</si>
  <si>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</si>
  <si>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</si>
  <si>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</si>
  <si>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</si>
  <si>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</si>
  <si>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</si>
  <si>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</si>
  <si>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</si>
  <si>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</si>
  <si>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</si>
  <si>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</si>
  <si>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</si>
  <si>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</si>
  <si>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</si>
  <si>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</si>
  <si>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</si>
  <si>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</si>
  <si>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</si>
  <si>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</si>
  <si>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</si>
  <si>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</si>
  <si>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</si>
  <si>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</si>
  <si>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</si>
  <si>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</si>
  <si>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</si>
  <si>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</si>
  <si>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</si>
  <si>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</si>
  <si>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</si>
  <si>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</si>
  <si>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</si>
  <si>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</si>
  <si>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</si>
  <si>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</si>
  <si>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</si>
  <si>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</si>
  <si>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</si>
  <si>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</si>
  <si>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</si>
  <si>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</si>
  <si>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</si>
  <si>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</si>
  <si>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</si>
  <si>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</si>
  <si>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</si>
  <si>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</si>
  <si>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</si>
  <si>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</si>
  <si>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</si>
  <si>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</si>
  <si>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</si>
  <si>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</si>
  <si>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</si>
  <si>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</si>
  <si>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</si>
  <si>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</si>
  <si>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</si>
  <si>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</si>
  <si>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</si>
  <si>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</si>
  <si>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</si>
  <si>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</si>
  <si>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</si>
  <si>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</si>
  <si>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</si>
  <si>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</si>
  <si>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</si>
  <si>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</si>
  <si>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</si>
  <si>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</si>
  <si>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</si>
  <si>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</si>
  <si>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</si>
  <si>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</si>
  <si>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</si>
  <si>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</si>
  <si>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</si>
  <si>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</si>
  <si>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</si>
  <si>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</si>
  <si>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</si>
  <si>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</si>
  <si>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</si>
  <si>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</si>
  <si>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</si>
  <si>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</si>
  <si>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</si>
  <si>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</si>
  <si>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</si>
  <si>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</si>
  <si>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</si>
  <si>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</si>
  <si>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</si>
  <si>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</si>
  <si>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</si>
  <si>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</si>
  <si>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</si>
  <si>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</si>
  <si>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</si>
  <si>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</si>
  <si>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</si>
  <si>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</si>
  <si>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</si>
  <si>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</si>
  <si>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</si>
  <si>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</si>
  <si>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</si>
  <si>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</si>
  <si>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</si>
  <si>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</si>
  <si>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</si>
  <si>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</si>
  <si>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</si>
  <si>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</si>
  <si>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</si>
  <si>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</si>
  <si>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</si>
  <si>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</si>
  <si>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</si>
  <si>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</si>
  <si>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</si>
  <si>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</si>
  <si>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</si>
  <si>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</si>
  <si>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</si>
  <si>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</si>
  <si>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</si>
  <si>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</si>
  <si>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</si>
  <si>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</si>
  <si>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</si>
  <si>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</si>
  <si>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</si>
  <si>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</si>
  <si>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</si>
  <si>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</si>
  <si>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</si>
  <si>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</si>
  <si>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</si>
  <si>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</si>
  <si>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</si>
  <si>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</si>
  <si>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</si>
  <si>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</si>
  <si>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</si>
  <si>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</si>
  <si>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</si>
  <si>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</si>
  <si>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</si>
  <si>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</si>
  <si>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</si>
  <si>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</si>
  <si>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</si>
  <si>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</si>
  <si>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</si>
  <si>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</si>
  <si>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</si>
  <si>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</si>
  <si>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</si>
  <si>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</si>
  <si>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</si>
  <si>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</si>
  <si>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</si>
  <si>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</si>
  <si>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</si>
  <si>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</si>
  <si>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</si>
  <si>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</si>
  <si>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</si>
  <si>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</si>
  <si>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</si>
  <si>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</si>
  <si>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</si>
  <si>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</si>
  <si>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</si>
  <si>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</si>
  <si>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</si>
  <si>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</si>
  <si>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</si>
  <si>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</si>
  <si>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</si>
  <si>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</si>
  <si>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</si>
  <si>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</si>
  <si>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</si>
  <si>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</si>
  <si>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</si>
  <si>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</si>
  <si>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</si>
  <si>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</si>
  <si>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</si>
  <si>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</si>
  <si>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</si>
  <si>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</si>
  <si>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</si>
  <si>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</si>
  <si>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</si>
  <si>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</si>
  <si>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</si>
  <si>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</si>
  <si>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</si>
  <si>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</si>
  <si>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</si>
  <si>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</si>
  <si>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</si>
  <si>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</si>
  <si>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</si>
  <si>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</si>
  <si>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</si>
  <si>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</si>
  <si>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</si>
  <si>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</si>
  <si>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</si>
  <si>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</si>
  <si>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</si>
  <si>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</si>
  <si>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</si>
  <si>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</si>
  <si>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</si>
  <si>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</si>
  <si>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</si>
  <si>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</si>
  <si>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</si>
  <si>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</si>
  <si>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</si>
  <si>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</si>
  <si>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</si>
  <si>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</si>
  <si>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</si>
  <si>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</si>
  <si>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</si>
  <si>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</si>
  <si>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</si>
  <si>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</si>
  <si>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</si>
  <si>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</si>
  <si>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</si>
  <si>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</si>
  <si>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</si>
  <si>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</si>
  <si>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</si>
  <si>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</si>
  <si>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</si>
  <si>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</si>
  <si>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</si>
  <si>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</si>
  <si>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</si>
  <si>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</si>
  <si>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</si>
  <si>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</si>
  <si>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</si>
  <si>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</si>
  <si>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</si>
  <si>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</si>
  <si>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</si>
  <si>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</si>
  <si>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</si>
  <si>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</si>
  <si>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</si>
  <si>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</si>
  <si>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</si>
  <si>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</si>
  <si>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</si>
  <si>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</si>
  <si>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</si>
  <si>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</si>
  <si>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</si>
  <si>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</si>
  <si>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</si>
  <si>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</si>
  <si>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</si>
  <si>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</si>
  <si>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</si>
  <si>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</si>
  <si>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</si>
  <si>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</si>
  <si>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</si>
  <si>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</si>
  <si>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</si>
  <si>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</si>
  <si>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</si>
  <si>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</si>
  <si>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</si>
  <si>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</si>
  <si>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</si>
  <si>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</si>
  <si>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</si>
  <si>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</si>
  <si>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</si>
  <si>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</si>
  <si>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</si>
  <si>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</si>
  <si>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</si>
  <si>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</si>
  <si>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</si>
  <si>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</si>
  <si>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</si>
  <si>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</si>
  <si>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</si>
  <si>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</si>
  <si>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</si>
  <si>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</si>
  <si>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</si>
  <si>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</si>
  <si>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</si>
  <si>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</si>
  <si>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</si>
  <si>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</si>
  <si>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</si>
  <si>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</si>
  <si>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</si>
  <si>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</si>
  <si>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</si>
  <si>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</si>
  <si>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</si>
  <si>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</si>
  <si>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</si>
  <si>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</si>
  <si>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</si>
  <si>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</si>
  <si>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</si>
  <si>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</si>
  <si>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</si>
  <si>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</si>
  <si>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</si>
  <si>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</si>
  <si>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</si>
  <si>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</si>
  <si>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</si>
  <si>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</si>
  <si>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</si>
  <si>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</si>
  <si>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</si>
  <si>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</si>
  <si>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</si>
  <si>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</si>
  <si>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</si>
  <si>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</si>
  <si>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</si>
  <si>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</si>
  <si>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</si>
  <si>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</si>
  <si>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</si>
  <si>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</si>
  <si>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</si>
  <si>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</si>
  <si>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</si>
  <si>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</si>
  <si>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</si>
  <si>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</si>
  <si>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</si>
  <si>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</si>
  <si>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</si>
  <si>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</si>
  <si>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</si>
  <si>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</si>
  <si>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</si>
  <si>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</si>
  <si>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</si>
  <si>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</si>
  <si>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</si>
  <si>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</si>
  <si>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</si>
  <si>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</si>
  <si>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</si>
  <si>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</si>
  <si>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</si>
  <si>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</si>
  <si>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</si>
  <si>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</si>
  <si>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</si>
  <si>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</si>
  <si>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</si>
  <si>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</si>
  <si>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</si>
  <si>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</si>
  <si>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</si>
  <si>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</si>
  <si>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</si>
  <si>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</si>
  <si>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</si>
  <si>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</si>
  <si>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</si>
  <si>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</si>
  <si>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</si>
  <si>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</si>
  <si>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</si>
  <si>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</si>
  <si>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</si>
  <si>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</si>
  <si>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</si>
  <si>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</si>
  <si>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</si>
  <si>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</si>
  <si>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</si>
  <si>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</si>
  <si>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</si>
  <si>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</si>
  <si>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</si>
  <si>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</si>
  <si>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</si>
  <si>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</si>
  <si>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</si>
  <si>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</si>
  <si>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</si>
  <si>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</si>
  <si>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</si>
  <si>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</si>
  <si>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</si>
  <si>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</si>
  <si>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</si>
  <si>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</si>
  <si>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</si>
  <si>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</si>
  <si>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</si>
  <si>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</si>
  <si>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</si>
  <si>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</si>
  <si>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</si>
  <si>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</si>
  <si>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</si>
  <si>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</si>
  <si>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</si>
  <si>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</si>
  <si>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</si>
  <si>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</si>
  <si>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</si>
  <si>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</si>
  <si>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</si>
  <si>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</si>
  <si>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</si>
  <si>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</si>
  <si>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</si>
  <si>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</si>
  <si>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</si>
  <si>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</si>
  <si>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</si>
  <si>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</si>
  <si>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</si>
  <si>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</si>
  <si>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</si>
  <si>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</si>
  <si>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</si>
  <si>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</si>
  <si>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</si>
  <si>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</si>
  <si>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</si>
  <si>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</si>
  <si>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</si>
  <si>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</si>
  <si>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</si>
  <si>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</si>
  <si>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</si>
  <si>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</si>
  <si>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</si>
  <si>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</si>
  <si>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</si>
  <si>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</si>
  <si>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</si>
  <si>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</si>
  <si>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</si>
  <si>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</si>
  <si>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</si>
  <si>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</si>
  <si>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</si>
  <si>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</si>
  <si>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</si>
  <si>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</si>
  <si>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</si>
  <si>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</si>
  <si>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</si>
  <si>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</si>
  <si>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</si>
  <si>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</si>
  <si>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</si>
  <si>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</si>
  <si>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</si>
  <si>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</si>
  <si>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</si>
  <si>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</si>
  <si>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</si>
  <si>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</si>
  <si>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</si>
  <si>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</si>
  <si>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</si>
  <si>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</si>
  <si>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</si>
  <si>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</si>
  <si>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</si>
  <si>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</si>
  <si>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</si>
  <si>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</si>
  <si>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</si>
  <si>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</si>
  <si>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</si>
  <si>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</si>
  <si>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</si>
  <si>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</si>
  <si>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</si>
  <si>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</si>
  <si>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</si>
  <si>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</si>
  <si>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</si>
  <si>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</si>
  <si>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</si>
  <si>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</si>
  <si>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</si>
  <si>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</si>
  <si>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</si>
  <si>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</si>
  <si>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</si>
  <si>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</si>
  <si>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</si>
  <si>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</si>
  <si>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</si>
  <si>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</si>
  <si>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</si>
  <si>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</si>
  <si>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</si>
  <si>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</si>
  <si>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</si>
  <si>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</si>
  <si>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</si>
  <si>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</si>
  <si>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</si>
  <si>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</si>
  <si>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</si>
  <si>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</si>
  <si>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</si>
  <si>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</si>
  <si>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</si>
  <si>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</si>
  <si>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</si>
  <si>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</si>
  <si>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</si>
  <si>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</si>
  <si>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</si>
  <si>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</si>
  <si>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</si>
  <si>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</si>
  <si>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</si>
  <si>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</si>
  <si>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</si>
  <si>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</si>
  <si>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</si>
  <si>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</si>
  <si>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</si>
  <si>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</si>
  <si>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</si>
  <si>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</si>
  <si>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</si>
  <si>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</si>
  <si>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</si>
  <si>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</si>
  <si>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</si>
  <si>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</si>
  <si>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</si>
  <si>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</si>
  <si>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</si>
  <si>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</si>
  <si>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</si>
  <si>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</si>
  <si>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</si>
  <si>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</si>
  <si>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</si>
  <si>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</si>
  <si>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</si>
  <si>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</si>
  <si>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</si>
  <si>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</si>
  <si>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</si>
  <si>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</si>
  <si>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</si>
  <si>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</si>
  <si>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</si>
  <si>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</si>
  <si>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</si>
  <si>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</si>
  <si>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</si>
  <si>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</si>
  <si>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</si>
  <si>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</si>
  <si>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</si>
  <si>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</si>
  <si>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</si>
  <si>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</si>
  <si>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</si>
  <si>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</si>
  <si>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</si>
  <si>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</si>
  <si>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</si>
  <si>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</si>
  <si>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</si>
  <si>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</si>
  <si>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</si>
  <si>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</si>
  <si>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</si>
  <si>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</si>
  <si>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</si>
  <si>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</si>
  <si>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</si>
  <si>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</si>
  <si>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</si>
  <si>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</si>
  <si>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</si>
  <si>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</si>
  <si>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</si>
  <si>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</si>
  <si>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</si>
  <si>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</si>
  <si>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</si>
  <si>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</si>
  <si>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</si>
  <si>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</si>
  <si>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</si>
  <si>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</si>
  <si>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</si>
  <si>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</si>
  <si>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</si>
  <si>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</si>
  <si>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</si>
  <si>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</si>
  <si>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</si>
  <si>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</si>
  <si>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</si>
  <si>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</si>
  <si>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</si>
  <si>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</si>
  <si>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</si>
  <si>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</si>
  <si>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</si>
  <si>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</si>
  <si>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</si>
  <si>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</si>
  <si>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</si>
  <si>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</si>
  <si>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</si>
  <si>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</si>
  <si>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</si>
  <si>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</si>
  <si>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</si>
  <si>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</si>
  <si>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</si>
  <si>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</si>
  <si>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</si>
  <si>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</si>
  <si>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</si>
  <si>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</si>
  <si>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</si>
  <si>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</si>
  <si>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</si>
  <si>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</si>
  <si>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</si>
  <si>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</si>
  <si>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</si>
  <si>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</si>
  <si>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</si>
  <si>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</si>
  <si>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</si>
  <si>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</si>
  <si>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</si>
  <si>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</si>
  <si>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</si>
  <si>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</si>
  <si>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</si>
  <si>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</si>
  <si>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</si>
  <si>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</si>
  <si>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</si>
  <si>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</si>
  <si>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</si>
  <si>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</si>
  <si>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</si>
  <si>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</si>
  <si>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</si>
  <si>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</si>
  <si>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</si>
  <si>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</si>
  <si>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</si>
  <si>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</si>
  <si>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</si>
  <si>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</si>
  <si>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</si>
  <si>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</si>
  <si>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</si>
  <si>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</si>
  <si>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</si>
  <si>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</si>
  <si>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</si>
  <si>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</si>
  <si>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</si>
  <si>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</si>
  <si>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</si>
  <si>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</si>
  <si>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</si>
  <si>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</si>
  <si>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</si>
  <si>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</si>
  <si>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</si>
  <si>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</si>
  <si>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</si>
  <si>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</si>
  <si>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</si>
  <si>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</si>
  <si>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</si>
  <si>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</si>
  <si>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</si>
  <si>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</si>
  <si>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</si>
  <si>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</si>
  <si>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</si>
  <si>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</si>
  <si>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</si>
  <si>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</si>
  <si>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</si>
  <si>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</si>
  <si>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</si>
  <si>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</si>
  <si>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</si>
  <si>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</si>
  <si>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</si>
  <si>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</si>
  <si>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</si>
  <si>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</si>
  <si>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</si>
  <si>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</si>
  <si>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</si>
  <si>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</si>
  <si>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</si>
  <si>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</si>
  <si>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</si>
  <si>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</si>
  <si>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</si>
  <si>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</si>
  <si>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</si>
  <si>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</si>
  <si>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</si>
  <si>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</si>
  <si>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</si>
  <si>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</si>
  <si>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</si>
  <si>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</si>
  <si>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</si>
  <si>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</si>
  <si>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</si>
  <si>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</si>
  <si>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</si>
  <si>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</si>
  <si>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</si>
  <si>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</si>
  <si>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</si>
  <si>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</si>
  <si>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</si>
  <si>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</si>
  <si>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</si>
  <si>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</si>
  <si>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</si>
  <si>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</si>
  <si>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</si>
  <si>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</si>
  <si>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</si>
  <si>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</si>
  <si>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</si>
  <si>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</si>
  <si>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</si>
  <si>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</si>
  <si>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</si>
  <si>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</si>
  <si>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</si>
  <si>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</si>
  <si>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</si>
  <si>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</si>
  <si>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</si>
  <si>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</si>
  <si>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</si>
  <si>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</si>
  <si>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</si>
  <si>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</si>
  <si>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</si>
  <si>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</si>
  <si>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</si>
  <si>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</si>
  <si>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</si>
  <si>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</si>
  <si>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</si>
  <si>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</si>
  <si>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</si>
  <si>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</si>
  <si>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</si>
  <si>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</si>
  <si>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</si>
  <si>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</si>
  <si>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</si>
  <si>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</si>
  <si>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</si>
  <si>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</si>
  <si>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</si>
  <si>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</si>
  <si>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</si>
  <si>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</si>
  <si>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</si>
  <si>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</si>
  <si>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</si>
  <si>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</si>
  <si>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</si>
  <si>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</si>
  <si>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</si>
  <si>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</si>
  <si>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</si>
  <si>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</si>
  <si>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</si>
  <si>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</si>
  <si>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</si>
  <si>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</si>
  <si>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</si>
  <si>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</si>
  <si>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</si>
  <si>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</si>
  <si>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</si>
  <si>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</si>
  <si>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</si>
  <si>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</si>
  <si>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</si>
  <si>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</si>
  <si>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</si>
  <si>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</si>
  <si>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</si>
  <si>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</si>
  <si>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</si>
  <si>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</si>
  <si>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</si>
  <si>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</si>
  <si>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</si>
  <si>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</si>
  <si>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</si>
  <si>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</si>
  <si>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</si>
  <si>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</si>
  <si>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</si>
  <si>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</si>
  <si>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</si>
  <si>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</si>
  <si>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</si>
  <si>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</si>
  <si>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</si>
  <si>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</si>
  <si>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</si>
  <si>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</si>
  <si>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</si>
  <si>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</si>
  <si>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</si>
  <si>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</si>
  <si>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</si>
  <si>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</si>
  <si>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</si>
  <si>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</si>
  <si>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</si>
  <si>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</si>
  <si>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</si>
  <si>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</si>
  <si>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</si>
  <si>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</si>
  <si>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</si>
  <si>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</si>
  <si>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</si>
  <si>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</si>
  <si>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</si>
  <si>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</si>
  <si>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</si>
  <si>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</si>
  <si>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</si>
  <si>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</si>
  <si>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</si>
  <si>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</si>
  <si>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</si>
  <si>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</si>
  <si>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</si>
  <si>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</si>
  <si>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</si>
  <si>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</si>
  <si>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</si>
  <si>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</si>
  <si>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</si>
  <si>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</si>
  <si>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</si>
  <si>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</si>
  <si>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</si>
  <si>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</si>
  <si>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</si>
  <si>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</si>
  <si>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</si>
  <si>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</si>
  <si>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</si>
  <si>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</si>
  <si>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</si>
  <si>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</si>
  <si>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</si>
  <si>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</si>
  <si>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</si>
  <si>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</si>
  <si>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</si>
  <si>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</si>
  <si>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</si>
  <si>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</si>
  <si>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</si>
  <si>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</si>
  <si>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</si>
  <si>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</si>
  <si>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</si>
  <si>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</si>
  <si>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</si>
  <si>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</si>
  <si>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</si>
  <si>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</si>
  <si>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</si>
  <si>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</si>
  <si>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</si>
  <si>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</si>
  <si>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</si>
  <si>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</si>
  <si>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</si>
  <si>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</si>
  <si>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</si>
  <si>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</si>
  <si>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</si>
  <si>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</si>
  <si>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</si>
  <si>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</si>
  <si>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</si>
  <si>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</si>
  <si>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</si>
  <si>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</si>
  <si>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</si>
  <si>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</si>
  <si>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</si>
  <si>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</si>
  <si>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</si>
  <si>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</si>
  <si>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</si>
  <si>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</si>
  <si>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</si>
  <si>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</si>
  <si>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</si>
  <si>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</si>
  <si>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</si>
  <si>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</si>
  <si>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</si>
  <si>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</si>
  <si>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</si>
  <si>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</si>
  <si>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</si>
  <si>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</si>
  <si>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</si>
  <si>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</si>
  <si>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</si>
  <si>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</si>
  <si>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</si>
  <si>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</si>
  <si>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</si>
  <si>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</si>
  <si>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</si>
  <si>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</si>
  <si>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</si>
  <si>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</si>
  <si>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</si>
  <si>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</si>
  <si>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</si>
  <si>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</si>
  <si>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</si>
  <si>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</si>
  <si>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</si>
  <si>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</si>
  <si>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</si>
  <si>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</si>
  <si>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</si>
  <si>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</si>
  <si>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</si>
  <si>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</si>
  <si>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</si>
  <si>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</si>
  <si>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</si>
  <si>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</si>
  <si>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</si>
  <si>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</si>
  <si>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</si>
  <si>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</si>
  <si>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</si>
  <si>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</si>
  <si>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</si>
  <si>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</si>
  <si>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</si>
  <si>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</si>
  <si>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</si>
  <si>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</si>
  <si>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</si>
  <si>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</si>
  <si>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</si>
  <si>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</si>
  <si>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</si>
  <si>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</si>
  <si>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</si>
  <si>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</si>
  <si>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</si>
  <si>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</si>
  <si>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</si>
  <si>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</si>
  <si>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</si>
  <si>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</si>
  <si>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</si>
  <si>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</si>
  <si>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</si>
  <si>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</si>
  <si>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</si>
  <si>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</si>
  <si>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</si>
  <si>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</si>
  <si>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</si>
  <si>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</si>
  <si>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</si>
  <si>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</si>
  <si>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</si>
  <si>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</si>
  <si>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</si>
  <si>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</si>
  <si>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</si>
  <si>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</si>
  <si>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</si>
  <si>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</si>
  <si>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</si>
  <si>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</si>
  <si>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</si>
  <si>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</si>
  <si>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</si>
  <si>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</si>
  <si>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</si>
  <si>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</si>
  <si>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</si>
  <si>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</si>
  <si>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</si>
  <si>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</si>
  <si>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</si>
  <si>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</si>
  <si>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</si>
  <si>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</si>
  <si>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</si>
  <si>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</si>
  <si>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</si>
  <si>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</si>
  <si>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</si>
  <si>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</si>
  <si>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</si>
  <si>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</si>
  <si>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</si>
  <si>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</si>
  <si>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</si>
  <si>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</si>
  <si>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</si>
  <si>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</si>
  <si>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</si>
  <si>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</si>
  <si>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</si>
  <si>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</si>
  <si>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</si>
  <si>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</si>
  <si>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</si>
  <si>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</si>
  <si>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</si>
  <si>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</si>
  <si>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</si>
  <si>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</si>
  <si>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</si>
  <si>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</si>
  <si>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</si>
  <si>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</si>
  <si>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</si>
  <si>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</si>
  <si>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</si>
  <si>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</si>
  <si>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</si>
  <si>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</si>
  <si>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</si>
  <si>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</si>
  <si>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</si>
  <si>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</si>
  <si>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</si>
  <si>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</si>
  <si>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</si>
  <si>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</si>
  <si>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</si>
  <si>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</si>
  <si>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</si>
  <si>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</si>
  <si>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</si>
  <si>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</si>
  <si>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</si>
  <si>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</si>
  <si>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</si>
  <si>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</si>
  <si>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</si>
  <si>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</si>
  <si>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</si>
  <si>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</si>
  <si>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</si>
  <si>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</si>
  <si>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</si>
  <si>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</si>
  <si>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</si>
  <si>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</si>
  <si>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</si>
  <si>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</si>
  <si>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</si>
  <si>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</si>
  <si>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</si>
  <si>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</si>
  <si>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</si>
  <si>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</si>
  <si>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</si>
  <si>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</si>
  <si>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</si>
  <si>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</si>
  <si>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</si>
  <si>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</si>
  <si>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</si>
  <si>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</si>
  <si>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</si>
  <si>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</si>
  <si>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</si>
  <si>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</si>
  <si>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</si>
  <si>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</si>
  <si>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</si>
  <si>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</si>
  <si>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</si>
  <si>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</si>
  <si>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</si>
  <si>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</si>
  <si>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</si>
  <si>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</si>
  <si>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</si>
  <si>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</si>
  <si>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</si>
  <si>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</si>
  <si>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</si>
  <si>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</si>
  <si>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</si>
  <si>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</si>
  <si>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</si>
  <si>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</si>
  <si>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</si>
  <si>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</si>
  <si>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</si>
  <si>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</si>
  <si>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</si>
  <si>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</si>
  <si>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</si>
  <si>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</si>
  <si>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</si>
  <si>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</si>
  <si>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</si>
  <si>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</si>
  <si>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</si>
  <si>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</si>
  <si>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</si>
  <si>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</si>
  <si>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</si>
  <si>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</si>
  <si>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</si>
  <si>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</si>
  <si>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</si>
  <si>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</si>
  <si>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</si>
  <si>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</si>
  <si>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</si>
  <si>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</si>
  <si>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</si>
  <si>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</si>
  <si>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</si>
  <si>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</si>
  <si>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</si>
  <si>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</si>
  <si>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</si>
  <si>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</si>
  <si>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</si>
  <si>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</si>
  <si>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</si>
  <si>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</si>
  <si>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</si>
  <si>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</si>
  <si>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</si>
  <si>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</si>
  <si>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</si>
  <si>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</si>
  <si>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</si>
  <si>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</si>
  <si>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</si>
  <si>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</si>
  <si>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</si>
  <si>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</si>
  <si>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</si>
  <si>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</si>
  <si>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</si>
  <si>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</si>
  <si>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</si>
  <si>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</si>
  <si>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</si>
  <si>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</si>
  <si>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</si>
  <si>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</si>
  <si>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</si>
  <si>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</si>
  <si>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</si>
  <si>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</si>
  <si>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</si>
  <si>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</si>
  <si>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</si>
  <si>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</si>
  <si>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</si>
  <si>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</si>
  <si>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</si>
  <si>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</si>
  <si>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</si>
  <si>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</si>
  <si>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</si>
  <si>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</si>
  <si>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</si>
  <si>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</si>
  <si>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</si>
  <si>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</si>
  <si>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</si>
  <si>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</si>
  <si>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</si>
  <si>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</si>
  <si>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</si>
  <si>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</si>
  <si>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</si>
  <si>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</si>
  <si>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</si>
  <si>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</si>
  <si>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</si>
  <si>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</si>
  <si>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</si>
  <si>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</si>
  <si>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</si>
  <si>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</si>
  <si>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</si>
  <si>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</si>
  <si>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</si>
  <si>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</si>
  <si>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</si>
  <si>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</si>
  <si>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</si>
  <si>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</si>
  <si>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</si>
  <si>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</si>
  <si>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</si>
  <si>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</si>
  <si>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</si>
  <si>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</si>
  <si>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</si>
  <si>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</si>
  <si>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</si>
  <si>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</si>
  <si>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</si>
  <si>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</si>
  <si>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</si>
  <si>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</si>
  <si>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</si>
  <si>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</si>
  <si>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</si>
  <si>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</si>
  <si>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</si>
  <si>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</si>
  <si>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</si>
  <si>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</si>
  <si>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</si>
  <si>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</si>
  <si>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</si>
  <si>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</si>
  <si>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</si>
  <si>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</si>
  <si>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</si>
  <si>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</si>
  <si>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</si>
  <si>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</si>
  <si>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</si>
  <si>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</si>
  <si>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</si>
  <si>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</si>
  <si>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</si>
  <si>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</si>
  <si>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</si>
  <si>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</si>
  <si>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</si>
  <si>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</si>
  <si>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</si>
  <si>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</si>
  <si>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</si>
  <si>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</si>
  <si>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</si>
  <si>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</si>
  <si>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</si>
  <si>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</si>
  <si>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</si>
  <si>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</si>
  <si>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</si>
  <si>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</si>
  <si>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</si>
  <si>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</si>
  <si>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</si>
  <si>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</si>
  <si>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</si>
  <si>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</si>
  <si>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</si>
  <si>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</si>
  <si>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</si>
  <si>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</si>
  <si>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</si>
  <si>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</si>
  <si>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</si>
  <si>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</si>
  <si>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</si>
  <si>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</si>
  <si>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</si>
  <si>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</si>
  <si>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</si>
  <si>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</si>
  <si>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</si>
  <si>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</si>
  <si>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</si>
  <si>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</si>
  <si>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</si>
  <si>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</si>
  <si>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</si>
  <si>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</si>
  <si>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</si>
  <si>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</si>
  <si>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</si>
  <si>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</si>
  <si>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</si>
  <si>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</si>
  <si>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</si>
  <si>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</si>
  <si>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</si>
  <si>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</si>
  <si>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</si>
  <si>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</si>
  <si>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</si>
  <si>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</si>
  <si>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</si>
  <si>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</si>
  <si>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</si>
  <si>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</si>
  <si>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</si>
  <si>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</si>
  <si>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</si>
  <si>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</si>
  <si>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</si>
  <si>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</si>
  <si>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</si>
  <si>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</si>
  <si>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</si>
  <si>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</si>
  <si>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</si>
  <si>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</si>
  <si>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</si>
  <si>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</si>
  <si>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</si>
  <si>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</si>
  <si>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</si>
  <si>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</si>
  <si>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</si>
  <si>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</si>
  <si>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</si>
  <si>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</si>
  <si>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</si>
  <si>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</si>
  <si>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</si>
  <si>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</si>
  <si>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</si>
  <si>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</si>
  <si>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</si>
  <si>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</si>
  <si>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</si>
  <si>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</si>
  <si>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</si>
  <si>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</si>
  <si>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</si>
  <si>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</si>
  <si>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</si>
  <si>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</si>
  <si>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</si>
  <si>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</si>
  <si>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</si>
  <si>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</si>
  <si>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</si>
  <si>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</si>
  <si>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</si>
  <si>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</si>
  <si>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</si>
  <si>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</si>
  <si>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</si>
  <si>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</si>
  <si>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</si>
  <si>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</si>
  <si>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</si>
  <si>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</si>
  <si>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</si>
  <si>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</si>
  <si>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</si>
  <si>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</si>
  <si>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</si>
  <si>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</si>
  <si>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</si>
  <si>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</si>
  <si>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</si>
  <si>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</si>
  <si>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</si>
  <si>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</si>
  <si>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</si>
  <si>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</si>
  <si>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</si>
  <si>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</si>
  <si>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</si>
  <si>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</si>
  <si>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</si>
  <si>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</si>
  <si>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</si>
  <si>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</si>
  <si>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</si>
  <si>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</si>
  <si>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</si>
  <si>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</si>
  <si>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</si>
  <si>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</si>
  <si>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</si>
  <si>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</si>
  <si>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</si>
  <si>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</si>
  <si>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</si>
  <si>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</si>
  <si>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</si>
  <si>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</si>
  <si>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</si>
  <si>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</si>
  <si>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</si>
  <si>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</si>
  <si>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</si>
  <si>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</si>
  <si>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</si>
  <si>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</si>
  <si>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</si>
  <si>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</si>
  <si>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</si>
  <si>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</si>
  <si>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</si>
  <si>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</si>
  <si>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</si>
  <si>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</si>
  <si>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</si>
  <si>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</si>
  <si>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</si>
  <si>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</si>
  <si>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</si>
  <si>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</si>
  <si>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</si>
  <si>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</si>
  <si>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</si>
  <si>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</si>
  <si>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</si>
  <si>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</si>
  <si>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</si>
  <si>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</si>
  <si>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</si>
  <si>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</si>
  <si>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</si>
  <si>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</si>
  <si>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</si>
  <si>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</si>
  <si>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</si>
  <si>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</si>
  <si>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</si>
  <si>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</si>
  <si>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</si>
  <si>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</si>
  <si>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</si>
  <si>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</si>
  <si>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</si>
  <si>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</si>
  <si>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</si>
  <si>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</si>
  <si>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</si>
  <si>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</si>
  <si>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</si>
  <si>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</si>
  <si>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</si>
  <si>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</si>
  <si>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</si>
  <si>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</si>
  <si>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</si>
  <si>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</si>
  <si>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</si>
  <si>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</si>
  <si>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</si>
  <si>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</si>
  <si>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</si>
  <si>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</si>
  <si>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</si>
  <si>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</si>
  <si>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</si>
  <si>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</si>
  <si>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</si>
  <si>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</si>
  <si>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</si>
  <si>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</si>
  <si>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</si>
  <si>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</si>
  <si>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</si>
  <si>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</si>
  <si>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</si>
  <si>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</si>
  <si>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</si>
  <si>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</si>
  <si>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</si>
  <si>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</si>
  <si>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</si>
  <si>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</si>
  <si>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</si>
  <si>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</si>
  <si>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</si>
  <si>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</si>
  <si>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</si>
  <si>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</si>
  <si>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</si>
  <si>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</si>
  <si>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</si>
  <si>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</si>
  <si>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</si>
  <si>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</si>
  <si>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</si>
  <si>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</si>
  <si>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</si>
  <si>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</si>
  <si>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</si>
  <si>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</si>
  <si>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</si>
  <si>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</si>
  <si>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</si>
  <si>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</si>
  <si>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</si>
  <si>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</si>
  <si>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</si>
  <si>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</si>
  <si>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</si>
  <si>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</si>
  <si>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</si>
  <si>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</si>
  <si>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</si>
  <si>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</si>
  <si>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</si>
  <si>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</si>
  <si>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</si>
  <si>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</si>
  <si>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</si>
  <si>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</si>
  <si>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</si>
  <si>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</si>
  <si>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</si>
  <si>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</si>
  <si>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</si>
  <si>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</si>
  <si>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</si>
  <si>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</si>
  <si>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</si>
  <si>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</si>
  <si>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</si>
  <si>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</si>
  <si>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</si>
  <si>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</si>
  <si>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</si>
  <si>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</si>
  <si>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</si>
  <si>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</si>
  <si>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</si>
  <si>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</si>
  <si>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</si>
  <si>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</si>
  <si>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</si>
  <si>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</si>
  <si>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</si>
  <si>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</si>
  <si>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</si>
  <si>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</si>
  <si>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</si>
  <si>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</si>
  <si>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</si>
  <si>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</si>
  <si>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</si>
  <si>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</si>
  <si>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</si>
  <si>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</si>
  <si>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</si>
  <si>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</si>
  <si>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</si>
  <si>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</si>
  <si>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</si>
  <si>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</si>
  <si>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</si>
  <si>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</si>
  <si>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</si>
  <si>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</si>
  <si>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</si>
  <si>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</si>
  <si>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</si>
  <si>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</si>
  <si>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</si>
  <si>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</si>
  <si>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</si>
  <si>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</si>
  <si>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</si>
  <si>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</si>
  <si>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</si>
  <si>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</si>
  <si>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</si>
  <si>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</si>
  <si>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</si>
  <si>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</si>
  <si>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</si>
  <si>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</si>
  <si>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</si>
  <si>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</si>
  <si>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</si>
  <si>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</si>
  <si>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</si>
  <si>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</si>
  <si>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</si>
  <si>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</si>
  <si>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</si>
  <si>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</si>
  <si>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</si>
  <si>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</si>
  <si>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</si>
  <si>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</si>
  <si>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</si>
  <si>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</si>
  <si>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</si>
  <si>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</si>
  <si>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</si>
  <si>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</si>
  <si>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</si>
  <si>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</si>
  <si>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</si>
  <si>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</si>
  <si>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</si>
  <si>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</si>
  <si>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</si>
  <si>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</si>
  <si>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</si>
  <si>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</si>
  <si>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</si>
  <si>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</si>
  <si>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</si>
  <si>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</si>
  <si>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</si>
  <si>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</si>
  <si>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</si>
  <si>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</si>
  <si>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</si>
  <si>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</si>
  <si>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</si>
  <si>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</si>
  <si>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</si>
  <si>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</si>
  <si>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</si>
  <si>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</si>
  <si>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</si>
  <si>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</si>
  <si>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</si>
  <si>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</si>
  <si>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</si>
  <si>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</si>
  <si>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</si>
  <si>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</si>
  <si>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</si>
  <si>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</si>
  <si>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</si>
  <si>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</si>
  <si>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</si>
  <si>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</si>
  <si>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</si>
  <si>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</si>
  <si>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</si>
  <si>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</si>
  <si>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</si>
  <si>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</si>
  <si>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</si>
  <si>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</si>
  <si>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</si>
  <si>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</si>
  <si>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</si>
  <si>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</si>
  <si>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</si>
  <si>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</si>
  <si>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</si>
  <si>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</si>
  <si>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</si>
  <si>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</si>
  <si>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</si>
  <si>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</si>
  <si>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</si>
  <si>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</si>
  <si>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</si>
  <si>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</si>
  <si>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</si>
  <si>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</si>
  <si>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</si>
  <si>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</si>
  <si>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</si>
  <si>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</si>
  <si>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</si>
  <si>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</si>
  <si>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</si>
  <si>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</si>
  <si>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</si>
  <si>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</si>
  <si>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</si>
  <si>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</si>
  <si>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</si>
  <si>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</si>
  <si>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</si>
  <si>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</si>
  <si>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</si>
  <si>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</si>
  <si>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</si>
  <si>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</si>
  <si>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</si>
  <si>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</si>
  <si>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</si>
  <si>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</si>
  <si>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</si>
  <si>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</si>
  <si>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</si>
  <si>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</si>
  <si>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</si>
  <si>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</si>
  <si>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</si>
  <si>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</si>
  <si>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</si>
  <si>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</si>
  <si>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</si>
  <si>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</si>
  <si>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</si>
  <si>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</si>
  <si>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</si>
  <si>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</si>
  <si>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</si>
  <si>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</si>
  <si>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</si>
  <si>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</si>
  <si>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</si>
  <si>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</si>
  <si>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</si>
  <si>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</si>
  <si>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</si>
  <si>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</si>
  <si>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</si>
  <si>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</si>
  <si>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</si>
  <si>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</si>
  <si>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</si>
  <si>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</si>
  <si>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</si>
  <si>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</si>
  <si>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</si>
  <si>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</si>
  <si>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</si>
  <si>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</si>
  <si>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</si>
  <si>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</si>
  <si>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</si>
  <si>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</si>
  <si>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</si>
  <si>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</si>
  <si>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</si>
  <si>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</si>
  <si>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</si>
  <si>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</si>
  <si>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</si>
  <si>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</si>
  <si>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</si>
  <si>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</si>
  <si>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</si>
  <si>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</si>
  <si>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</si>
  <si>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</si>
  <si>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</si>
  <si>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</si>
  <si>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</si>
  <si>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</si>
  <si>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</si>
  <si>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</si>
  <si>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</si>
  <si>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</si>
  <si>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</si>
  <si>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</si>
  <si>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</si>
  <si>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</si>
  <si>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</si>
  <si>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</si>
  <si>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</si>
  <si>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</si>
  <si>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</si>
  <si>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</si>
  <si>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</si>
  <si>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</si>
  <si>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</si>
  <si>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</si>
  <si>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</si>
  <si>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</si>
  <si>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</si>
  <si>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</si>
  <si>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</si>
  <si>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</si>
  <si>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</si>
  <si>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</si>
  <si>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</si>
  <si>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</si>
  <si>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</si>
  <si>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</si>
  <si>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</si>
  <si>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</si>
  <si>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</si>
  <si>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</si>
  <si>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</si>
  <si>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</si>
  <si>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</si>
  <si>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</si>
  <si>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</si>
  <si>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</si>
  <si>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</si>
  <si>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</si>
  <si>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</si>
  <si>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</si>
  <si>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</si>
  <si>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</si>
  <si>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</si>
  <si>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</si>
  <si>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</si>
  <si>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</si>
  <si>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</si>
  <si>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</si>
  <si>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</si>
  <si>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</si>
  <si>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</si>
  <si>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</si>
  <si>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</si>
  <si>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</si>
  <si>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</si>
  <si>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</si>
  <si>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</si>
  <si>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</si>
  <si>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</si>
  <si>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</si>
  <si>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</si>
  <si>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</si>
  <si>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</si>
  <si>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</si>
  <si>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</si>
  <si>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</si>
  <si>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</si>
  <si>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</si>
  <si>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</si>
  <si>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</si>
  <si>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</si>
  <si>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</si>
  <si>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</si>
  <si>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</si>
  <si>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</si>
  <si>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</si>
  <si>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</si>
  <si>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</si>
  <si>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</si>
  <si>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</si>
  <si>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</si>
  <si>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</si>
  <si>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</si>
  <si>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</si>
  <si>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</si>
  <si>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</si>
  <si>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</si>
  <si>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</si>
  <si>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</si>
  <si>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</si>
  <si>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</si>
  <si>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</si>
  <si>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</si>
  <si>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</si>
  <si>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</si>
  <si>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</si>
  <si>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</si>
  <si>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</si>
  <si>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</si>
  <si>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</si>
  <si>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</si>
  <si>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</si>
  <si>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</si>
  <si>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</si>
  <si>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</si>
  <si>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</si>
  <si>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</si>
  <si>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</si>
  <si>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</si>
  <si>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</si>
  <si>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</si>
  <si>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</si>
  <si>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</si>
  <si>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</si>
  <si>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</si>
  <si>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</si>
  <si>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</si>
  <si>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</si>
  <si>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</si>
  <si>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</si>
  <si>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</si>
  <si>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</si>
  <si>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</si>
  <si>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</si>
  <si>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</si>
  <si>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</si>
  <si>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</si>
  <si>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</si>
  <si>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</si>
  <si>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</si>
  <si>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</si>
  <si>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</si>
  <si>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</si>
  <si>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</si>
  <si>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</si>
  <si>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</si>
  <si>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</si>
  <si>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</si>
  <si>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</si>
  <si>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</si>
  <si>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</si>
  <si>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</si>
  <si>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</si>
  <si>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</si>
  <si>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</si>
  <si>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</si>
  <si>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</si>
  <si>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</si>
  <si>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</si>
  <si>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</si>
  <si>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</si>
  <si>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</si>
  <si>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</si>
  <si>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</si>
  <si>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</si>
  <si>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</si>
  <si>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</si>
  <si>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</si>
  <si>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</si>
  <si>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</si>
  <si>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</si>
  <si>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</si>
  <si>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</si>
  <si>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</si>
  <si>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</si>
  <si>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</si>
  <si>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</si>
  <si>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</si>
  <si>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</si>
  <si>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</si>
  <si>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</si>
  <si>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</si>
  <si>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</si>
  <si>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</si>
  <si>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</si>
  <si>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</si>
  <si>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</si>
  <si>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</si>
  <si>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</si>
  <si>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</si>
  <si>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</si>
  <si>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</si>
  <si>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</si>
  <si>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</si>
  <si>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</si>
  <si>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</si>
  <si>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</si>
  <si>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</si>
  <si>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</si>
  <si>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</si>
  <si>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</si>
  <si>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</si>
  <si>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</si>
  <si>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</si>
  <si>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</si>
  <si>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</si>
  <si>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</si>
  <si>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</si>
  <si>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</si>
  <si>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</si>
  <si>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</si>
  <si>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</si>
  <si>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</si>
  <si>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</si>
  <si>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</si>
  <si>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</si>
  <si>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</si>
  <si>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</si>
  <si>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</si>
  <si>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</si>
  <si>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</si>
  <si>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</si>
  <si>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</si>
  <si>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</si>
  <si>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</si>
  <si>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</si>
  <si>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</si>
  <si>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</si>
  <si>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</si>
  <si>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</si>
  <si>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</si>
  <si>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</si>
  <si>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</si>
  <si>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</si>
  <si>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</si>
  <si>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</si>
  <si>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</si>
  <si>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</si>
  <si>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</si>
  <si>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</si>
  <si>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</si>
  <si>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</si>
  <si>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</si>
  <si>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</si>
  <si>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</si>
  <si>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</si>
  <si>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</si>
  <si>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</si>
  <si>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</si>
  <si>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</si>
  <si>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</si>
  <si>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</si>
  <si>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</si>
  <si>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</si>
  <si>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</si>
  <si>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</si>
  <si>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</si>
  <si>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</si>
  <si>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</si>
  <si>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</si>
  <si>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</si>
  <si>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</si>
  <si>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</si>
  <si>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</si>
  <si>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</si>
  <si>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</si>
  <si>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</si>
  <si>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</si>
  <si>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</si>
  <si>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</si>
  <si>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</si>
  <si>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</si>
  <si>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</si>
  <si>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</si>
  <si>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</si>
  <si>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</si>
  <si>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</si>
  <si>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</si>
  <si>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</si>
  <si>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</si>
  <si>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</si>
  <si>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</si>
  <si>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</si>
  <si>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</si>
  <si>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</si>
  <si>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</si>
  <si>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</si>
  <si>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</si>
  <si>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</si>
  <si>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</si>
  <si>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</si>
  <si>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</si>
  <si>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</si>
  <si>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</si>
  <si>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</si>
  <si>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</si>
  <si>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</si>
  <si>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</si>
  <si>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</si>
  <si>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</si>
  <si>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</si>
  <si>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</si>
  <si>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</si>
  <si>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</si>
  <si>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</si>
  <si>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</si>
  <si>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</si>
  <si>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</si>
  <si>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</si>
  <si>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</si>
  <si>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</si>
  <si>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</si>
  <si>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</si>
  <si>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</si>
  <si>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</si>
  <si>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</si>
  <si>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</si>
  <si>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</si>
  <si>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</si>
  <si>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</si>
  <si>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</si>
  <si>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</si>
  <si>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</si>
  <si>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</si>
  <si>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</si>
  <si>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</si>
  <si>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</si>
  <si>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</si>
  <si>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</si>
  <si>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</si>
  <si>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</si>
  <si>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</si>
  <si>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</si>
  <si>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</si>
  <si>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</si>
  <si>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</si>
  <si>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</si>
  <si>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</si>
  <si>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</si>
  <si>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</si>
  <si>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</si>
  <si>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</si>
  <si>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</si>
  <si>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</si>
  <si>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</si>
  <si>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</si>
  <si>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</si>
  <si>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</si>
  <si>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</si>
  <si>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</si>
  <si>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</si>
  <si>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</si>
  <si>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</si>
  <si>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</si>
  <si>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</si>
  <si>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</si>
  <si>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</si>
  <si>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</si>
  <si>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</si>
  <si>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</si>
  <si>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</si>
  <si>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</si>
  <si>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</si>
  <si>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</si>
  <si>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</si>
  <si>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</si>
  <si>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</si>
  <si>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</si>
  <si>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</si>
  <si>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</si>
  <si>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</si>
  <si>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</si>
  <si>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</si>
  <si>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</si>
  <si>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</si>
  <si>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</si>
  <si>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</si>
  <si>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</si>
  <si>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</si>
  <si>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</si>
  <si>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</si>
  <si>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</si>
  <si>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</si>
  <si>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</si>
  <si>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</si>
  <si>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</si>
  <si>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</si>
  <si>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</si>
  <si>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</si>
  <si>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</si>
  <si>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</si>
  <si>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</si>
  <si>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</si>
  <si>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</si>
  <si>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</si>
  <si>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</si>
  <si>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</si>
  <si>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</si>
  <si>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</si>
  <si>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</si>
  <si>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</si>
  <si>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</si>
  <si>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</si>
  <si>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</si>
  <si>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</si>
  <si>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</si>
  <si>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</si>
  <si>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</si>
  <si>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</si>
  <si>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</si>
  <si>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</si>
  <si>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</si>
  <si>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</si>
  <si>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</si>
  <si>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</si>
  <si>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</si>
  <si>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</si>
  <si>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</si>
  <si>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</si>
  <si>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</si>
  <si>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</si>
  <si>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</si>
  <si>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</si>
  <si>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</si>
  <si>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</si>
  <si>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</si>
  <si>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</si>
  <si>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</si>
  <si>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</si>
  <si>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</si>
  <si>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</si>
  <si>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</si>
  <si>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</si>
  <si>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</si>
  <si>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</si>
  <si>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</si>
  <si>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</si>
  <si>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</si>
  <si>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</si>
  <si>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</si>
  <si>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</si>
  <si>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</si>
  <si>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</si>
  <si>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</si>
  <si>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</si>
  <si>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</si>
  <si>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</si>
  <si>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</si>
  <si>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</si>
  <si>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</si>
  <si>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</si>
  <si>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</si>
  <si>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</si>
  <si>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</si>
  <si>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</si>
  <si>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</si>
  <si>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</si>
  <si>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</si>
  <si>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</si>
  <si>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</si>
  <si>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</si>
  <si>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</si>
  <si>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</si>
  <si>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</si>
  <si>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</si>
  <si>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</si>
  <si>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</si>
  <si>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</si>
  <si>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</si>
  <si>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</si>
  <si>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</si>
  <si>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</si>
  <si>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</si>
  <si>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</si>
  <si>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</si>
  <si>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</si>
  <si>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</si>
  <si>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</si>
  <si>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</si>
  <si>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</si>
  <si>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</si>
  <si>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</si>
  <si>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</si>
  <si>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</si>
  <si>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</si>
  <si>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</si>
  <si>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</si>
  <si>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</si>
  <si>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</si>
  <si>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</si>
  <si>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</si>
  <si>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</si>
  <si>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</si>
  <si>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</si>
  <si>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</si>
  <si>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</si>
  <si>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</si>
  <si>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</si>
  <si>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</si>
  <si>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</si>
  <si>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</si>
  <si>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</si>
  <si>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</si>
  <si>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</si>
  <si>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</si>
  <si>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</si>
  <si>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</si>
  <si>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</si>
  <si>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</si>
  <si>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</si>
  <si>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</si>
  <si>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</si>
  <si>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</si>
  <si>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</si>
  <si>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</si>
  <si>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</si>
  <si>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</si>
  <si>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</si>
  <si>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</si>
  <si>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</si>
  <si>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</si>
  <si>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</si>
  <si>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</si>
  <si>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</si>
  <si>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</si>
  <si>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</si>
  <si>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</si>
  <si>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</si>
  <si>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</si>
  <si>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</si>
  <si>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</si>
  <si>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</si>
  <si>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</si>
  <si>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</si>
  <si>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</si>
  <si>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</si>
  <si>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</si>
  <si>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</si>
  <si>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</si>
  <si>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</si>
  <si>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</si>
  <si>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</si>
  <si>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</si>
  <si>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</si>
  <si>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</si>
  <si>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</si>
  <si>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</si>
  <si>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</si>
  <si>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</si>
  <si>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</si>
  <si>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</si>
  <si>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</si>
  <si>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</si>
  <si>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</si>
  <si>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</si>
  <si>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</si>
  <si>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</si>
  <si>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</si>
  <si>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</si>
  <si>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</si>
  <si>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</si>
  <si>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</si>
  <si>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</si>
  <si>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</si>
  <si>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</si>
  <si>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</si>
  <si>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</si>
  <si>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</si>
  <si>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</si>
  <si>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</si>
  <si>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</si>
  <si>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</si>
  <si>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</si>
  <si>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</si>
  <si>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</si>
  <si>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</si>
  <si>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</si>
  <si>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</si>
  <si>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</si>
  <si>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</si>
  <si>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</si>
  <si>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</si>
  <si>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</si>
  <si>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</si>
  <si>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</si>
  <si>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</si>
  <si>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</si>
  <si>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</si>
  <si>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</si>
  <si>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</si>
  <si>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</si>
  <si>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</si>
  <si>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</si>
  <si>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</si>
  <si>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</si>
  <si>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</si>
  <si>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</si>
  <si>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</si>
  <si>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</si>
  <si>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</si>
  <si>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</si>
  <si>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</si>
  <si>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</si>
  <si>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</si>
  <si>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</si>
  <si>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</si>
  <si>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</si>
  <si>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</si>
  <si>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</si>
  <si>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</si>
  <si>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</si>
  <si>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</si>
  <si>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</si>
  <si>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</si>
  <si>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</si>
  <si>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</si>
  <si>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</si>
  <si>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</si>
  <si>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</si>
  <si>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</si>
  <si>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</si>
  <si>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</si>
  <si>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</si>
  <si>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</si>
  <si>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</si>
  <si>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</si>
  <si>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</si>
  <si>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</si>
  <si>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</si>
  <si>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</si>
  <si>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</si>
  <si>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</si>
  <si>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</si>
  <si>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</si>
  <si>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</si>
  <si>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</si>
  <si>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</si>
  <si>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</si>
  <si>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</si>
  <si>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</si>
  <si>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</si>
  <si>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</si>
  <si>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</si>
  <si>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</si>
  <si>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</si>
  <si>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</si>
  <si>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</si>
  <si>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</si>
  <si>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</si>
  <si>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</si>
  <si>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</si>
  <si>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</si>
  <si>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</si>
  <si>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</si>
  <si>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</si>
  <si>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</si>
  <si>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</si>
  <si>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</si>
  <si>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</si>
  <si>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</si>
  <si>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</si>
  <si>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</si>
  <si>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</si>
  <si>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</si>
  <si>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</si>
  <si>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</si>
  <si>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</si>
  <si>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</si>
  <si>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</si>
  <si>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</si>
  <si>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</si>
  <si>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</si>
  <si>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</si>
  <si>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</si>
  <si>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</si>
  <si>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</si>
  <si>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</si>
  <si>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</si>
  <si>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</si>
  <si>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</si>
  <si>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</si>
  <si>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</si>
  <si>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</si>
  <si>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</si>
  <si>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</si>
  <si>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</si>
  <si>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</si>
  <si>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</si>
  <si>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</si>
  <si>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</si>
  <si>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</si>
  <si>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</si>
  <si>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</si>
  <si>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</si>
  <si>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</si>
  <si>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</si>
  <si>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</si>
  <si>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</si>
  <si>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</si>
  <si>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</si>
  <si>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</si>
  <si>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</si>
  <si>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</si>
  <si>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</si>
  <si>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</si>
  <si>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</si>
  <si>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</si>
  <si>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</si>
  <si>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</si>
  <si>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</si>
  <si>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</si>
  <si>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</si>
  <si>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</si>
  <si>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</si>
  <si>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</si>
  <si>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</si>
  <si>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</si>
  <si>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</si>
  <si>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</si>
  <si>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</si>
  <si>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</si>
  <si>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</si>
  <si>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</si>
  <si>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</si>
  <si>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</si>
  <si>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</si>
  <si>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</si>
  <si>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</si>
  <si>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</si>
  <si>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</si>
  <si>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</si>
  <si>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</si>
  <si>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</si>
  <si>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</si>
  <si>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</si>
  <si>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</si>
  <si>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</si>
  <si>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</si>
  <si>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</si>
  <si>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</si>
  <si>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</si>
  <si>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</si>
  <si>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</si>
  <si>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</si>
  <si>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</si>
  <si>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</si>
  <si>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</si>
  <si>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</si>
  <si>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</si>
  <si>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</si>
  <si>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</si>
  <si>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</si>
  <si>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</si>
  <si>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</si>
  <si>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</si>
  <si>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</si>
  <si>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</si>
  <si>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</si>
  <si>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</si>
  <si>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</si>
  <si>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</si>
  <si>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</si>
  <si>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</si>
  <si>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</si>
  <si>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</si>
  <si>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</si>
  <si>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</si>
  <si>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</si>
  <si>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</si>
  <si>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</si>
  <si>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</si>
  <si>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</si>
  <si>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</si>
  <si>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</si>
  <si>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</si>
  <si>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</si>
  <si>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</si>
  <si>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</si>
  <si>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</si>
  <si>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</si>
  <si>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</si>
  <si>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</si>
  <si>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</si>
  <si>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</si>
  <si>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</si>
  <si>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</si>
  <si>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</si>
  <si>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</si>
  <si>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</si>
  <si>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</si>
  <si>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</si>
  <si>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</si>
  <si>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</si>
  <si>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</si>
  <si>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</si>
  <si>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</si>
  <si>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</si>
  <si>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</si>
  <si>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</si>
  <si>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</si>
  <si>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</si>
  <si>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</si>
  <si>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</si>
  <si>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</si>
  <si>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</si>
  <si>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</si>
  <si>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</si>
  <si>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</si>
  <si>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</si>
  <si>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</si>
  <si>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</si>
  <si>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</si>
  <si>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</si>
  <si>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</si>
  <si>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</si>
  <si>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</si>
  <si>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</si>
  <si>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</si>
  <si>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</si>
  <si>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</si>
  <si>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</si>
  <si>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</si>
  <si>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</si>
  <si>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</si>
  <si>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</si>
  <si>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</si>
  <si>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</si>
  <si>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</si>
  <si>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</si>
  <si>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</si>
  <si>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</si>
  <si>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</si>
  <si>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</si>
  <si>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</si>
  <si>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</si>
  <si>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</si>
  <si>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</si>
  <si>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</si>
  <si>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</si>
  <si>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</si>
  <si>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</si>
  <si>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</si>
  <si>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</si>
  <si>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</si>
  <si>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</si>
  <si>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</si>
  <si>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</si>
  <si>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</si>
  <si>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</si>
  <si>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</si>
  <si>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</si>
  <si>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</si>
  <si>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</si>
  <si>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</si>
  <si>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</si>
  <si>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</si>
  <si>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</si>
  <si>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</si>
  <si>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</si>
  <si>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</si>
  <si>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</si>
  <si>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</si>
  <si>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</si>
  <si>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</si>
  <si>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</si>
  <si>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</si>
  <si>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</si>
  <si>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</si>
  <si>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</si>
  <si>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</si>
  <si>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</si>
  <si>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</si>
  <si>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</si>
  <si>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</si>
  <si>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</si>
  <si>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</si>
  <si>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</si>
  <si>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</si>
  <si>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</si>
  <si>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</si>
  <si>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</si>
  <si>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</si>
  <si>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</si>
  <si>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</si>
  <si>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</si>
  <si>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</si>
  <si>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</si>
  <si>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</si>
  <si>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</si>
  <si>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</si>
  <si>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</si>
  <si>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</si>
  <si>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</si>
  <si>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</si>
  <si>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</si>
  <si>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</si>
  <si>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</si>
  <si>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</si>
  <si>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</si>
  <si>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</si>
  <si>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</si>
  <si>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</si>
  <si>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</si>
  <si>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</si>
  <si>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</si>
  <si>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</si>
  <si>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</si>
  <si>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</si>
  <si>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</si>
  <si>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</si>
  <si>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</si>
  <si>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</si>
  <si>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</si>
  <si>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</si>
  <si>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</si>
  <si>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</si>
  <si>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</si>
  <si>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</si>
  <si>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</si>
  <si>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</si>
  <si>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</si>
  <si>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</si>
  <si>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</si>
  <si>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</si>
  <si>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</si>
  <si>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</si>
  <si>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</si>
  <si>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</si>
  <si>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</si>
  <si>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</si>
  <si>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</si>
  <si>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</si>
  <si>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</si>
  <si>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</si>
  <si>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</si>
  <si>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</si>
  <si>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</si>
  <si>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</si>
  <si>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</si>
  <si>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</si>
  <si>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</si>
  <si>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</si>
  <si>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</si>
  <si>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</si>
  <si>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</si>
  <si>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</si>
  <si>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</si>
  <si>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</si>
  <si>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</si>
  <si>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</si>
  <si>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</si>
  <si>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</si>
  <si>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</si>
  <si>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</si>
  <si>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</si>
  <si>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</si>
  <si>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</si>
  <si>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</si>
  <si>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</si>
  <si>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</si>
  <si>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</si>
  <si>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</si>
  <si>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</si>
  <si>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</si>
  <si>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</si>
  <si>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</si>
  <si>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</si>
  <si>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</si>
  <si>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</si>
  <si>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</si>
  <si>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</si>
  <si>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</si>
  <si>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</si>
  <si>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</si>
  <si>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</si>
  <si>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</si>
  <si>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</si>
  <si>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</si>
  <si>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</si>
  <si>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</si>
  <si>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</si>
  <si>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</si>
  <si>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</si>
  <si>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</si>
  <si>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</si>
  <si>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</si>
  <si>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</si>
  <si>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</si>
  <si>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</si>
  <si>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</si>
  <si>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</si>
  <si>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</si>
  <si>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</si>
  <si>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</si>
  <si>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</si>
  <si>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</si>
  <si>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</si>
  <si>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</si>
  <si>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</si>
  <si>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</si>
  <si>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</si>
  <si>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</si>
  <si>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</si>
  <si>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</si>
  <si>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</si>
  <si>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</si>
  <si>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</si>
  <si>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</si>
  <si>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</si>
  <si>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</si>
  <si>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</si>
  <si>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</si>
  <si>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</si>
  <si>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</si>
  <si>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</si>
  <si>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</si>
  <si>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</si>
  <si>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</si>
  <si>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</si>
  <si>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</si>
  <si>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</si>
  <si>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</si>
  <si>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</si>
  <si>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</si>
  <si>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</si>
  <si>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</si>
  <si>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</si>
  <si>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</si>
  <si>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</si>
  <si>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</si>
  <si>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</si>
  <si>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</si>
  <si>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</si>
  <si>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</si>
  <si>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</si>
  <si>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</si>
  <si>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</si>
  <si>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</si>
  <si>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</si>
  <si>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</si>
  <si>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</si>
  <si>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</si>
  <si>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</si>
  <si>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</si>
  <si>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</si>
  <si>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</si>
  <si>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</si>
  <si>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</si>
  <si>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</si>
  <si>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</si>
  <si>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</si>
  <si>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</si>
  <si>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</si>
  <si>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</si>
  <si>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</si>
  <si>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</si>
  <si>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</si>
  <si>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</si>
  <si>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</si>
  <si>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</si>
  <si>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</si>
  <si>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</si>
  <si>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</si>
  <si>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</si>
  <si>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</si>
  <si>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</si>
  <si>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</si>
  <si>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</si>
  <si>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</si>
  <si>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</si>
  <si>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</si>
  <si>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</si>
  <si>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</si>
  <si>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</si>
  <si>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</si>
  <si>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</si>
  <si>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</si>
  <si>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</si>
  <si>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</si>
  <si>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</si>
  <si>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</si>
  <si>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</si>
  <si>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</si>
  <si>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</si>
  <si>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</si>
  <si>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</si>
  <si>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</si>
  <si>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</si>
  <si>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</si>
  <si>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</si>
  <si>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</si>
  <si>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</si>
  <si>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</si>
  <si>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</si>
  <si>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</si>
  <si>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</si>
  <si>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</si>
  <si>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</si>
  <si>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</si>
  <si>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</si>
  <si>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</si>
  <si>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</si>
  <si>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</si>
  <si>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</si>
  <si>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</si>
  <si>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</si>
  <si>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</si>
  <si>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</si>
  <si>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</si>
  <si>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</si>
  <si>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</si>
  <si>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</si>
  <si>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</si>
  <si>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</si>
  <si>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</si>
  <si>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</si>
  <si>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</si>
  <si>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</si>
  <si>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</si>
  <si>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</si>
  <si>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</si>
  <si>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</si>
  <si>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</si>
  <si>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</si>
  <si>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</si>
  <si>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</si>
  <si>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</si>
  <si>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</si>
  <si>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</si>
  <si>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</si>
  <si>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</si>
  <si>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</si>
  <si>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</si>
  <si>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</si>
  <si>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</si>
  <si>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</si>
  <si>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</si>
  <si>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</si>
  <si>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</si>
  <si>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</si>
  <si>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</si>
  <si>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</si>
  <si>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</si>
  <si>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</si>
  <si>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</si>
  <si>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</si>
  <si>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</si>
  <si>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</si>
  <si>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</si>
  <si>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</si>
  <si>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</si>
  <si>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</si>
  <si>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</si>
  <si>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</si>
  <si>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</si>
  <si>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</si>
  <si>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</si>
  <si>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</si>
  <si>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</si>
  <si>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</si>
  <si>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</si>
  <si>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</si>
  <si>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</si>
  <si>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</si>
  <si>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</si>
  <si>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</si>
  <si>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</si>
  <si>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</si>
  <si>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</si>
  <si>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</si>
  <si>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</si>
  <si>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</si>
  <si>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</si>
  <si>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</si>
  <si>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</si>
  <si>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</si>
  <si>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</si>
  <si>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</si>
  <si>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</si>
  <si>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</si>
  <si>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</si>
  <si>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</si>
  <si>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</si>
  <si>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</si>
  <si>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</si>
  <si>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</si>
  <si>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</si>
  <si>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</si>
  <si>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</si>
  <si>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</si>
  <si>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</si>
  <si>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</si>
  <si>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</si>
  <si>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</si>
  <si>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</si>
  <si>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</si>
  <si>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</si>
  <si>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</si>
  <si>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</si>
  <si>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</si>
  <si>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</si>
  <si>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</si>
  <si>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</si>
  <si>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</si>
  <si>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</si>
  <si>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</si>
  <si>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</si>
  <si>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</si>
  <si>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</si>
  <si>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</si>
  <si>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</si>
  <si>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</si>
  <si>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</si>
  <si>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</si>
  <si>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</si>
  <si>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</si>
  <si>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</si>
  <si>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</si>
  <si>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</si>
  <si>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</si>
  <si>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</si>
  <si>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</si>
  <si>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</si>
  <si>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</si>
  <si>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</si>
  <si>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</si>
  <si>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</si>
  <si>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</si>
  <si>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</si>
  <si>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</si>
  <si>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</si>
  <si>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</si>
  <si>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</si>
  <si>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</si>
  <si>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</si>
  <si>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</si>
  <si>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</si>
  <si>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</si>
  <si>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</si>
  <si>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</si>
  <si>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</si>
  <si>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</si>
  <si>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</si>
  <si>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</si>
  <si>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</si>
  <si>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</si>
  <si>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</si>
  <si>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</si>
  <si>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</si>
  <si>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</si>
  <si>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</si>
  <si>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</si>
  <si>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</si>
  <si>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</si>
  <si>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</si>
  <si>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</si>
  <si>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</si>
  <si>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</si>
  <si>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</si>
  <si>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</si>
  <si>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</si>
  <si>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</si>
  <si>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</si>
  <si>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</si>
  <si>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</si>
  <si>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</si>
  <si>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</si>
  <si>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</si>
  <si>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</si>
  <si>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</si>
  <si>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</si>
  <si>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</si>
  <si>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</si>
  <si>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</si>
  <si>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</si>
  <si>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</si>
  <si>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</si>
  <si>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</si>
  <si>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</si>
  <si>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</si>
  <si>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</si>
  <si>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</si>
  <si>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</si>
  <si>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</si>
  <si>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</si>
  <si>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</si>
  <si>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</si>
  <si>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</si>
  <si>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</si>
  <si>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</si>
  <si>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</si>
  <si>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</si>
  <si>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</si>
  <si>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</si>
  <si>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</si>
  <si>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</si>
  <si>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</si>
  <si>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</si>
  <si>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</si>
  <si>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</si>
  <si>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</si>
  <si>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</si>
  <si>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</si>
  <si>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</si>
  <si>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</si>
  <si>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</si>
  <si>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</si>
  <si>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</si>
  <si>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</si>
  <si>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</si>
  <si>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</si>
  <si>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</si>
  <si>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</si>
  <si>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</si>
  <si>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</si>
  <si>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</si>
  <si>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</si>
  <si>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</si>
  <si>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</si>
  <si>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</si>
  <si>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</si>
  <si>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</si>
  <si>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</si>
  <si>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</si>
  <si>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</si>
  <si>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</si>
  <si>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</si>
  <si>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</si>
  <si>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</si>
  <si>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</si>
  <si>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</si>
  <si>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</si>
  <si>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</si>
  <si>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</si>
  <si>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</si>
  <si>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</si>
  <si>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</si>
  <si>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</si>
  <si>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</si>
  <si>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</si>
  <si>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</si>
  <si>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</si>
  <si>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</si>
  <si>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</si>
  <si>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</si>
  <si>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</si>
  <si>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</si>
  <si>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</si>
  <si>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</si>
  <si>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</si>
  <si>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</si>
  <si>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</si>
  <si>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</si>
  <si>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</si>
  <si>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</si>
  <si>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</si>
  <si>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</si>
  <si>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</si>
  <si>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</si>
  <si>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</si>
  <si>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</si>
  <si>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</si>
  <si>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</si>
  <si>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</si>
  <si>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</si>
  <si>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</si>
  <si>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</si>
  <si>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</si>
  <si>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</si>
  <si>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</si>
  <si>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</si>
  <si>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</si>
  <si>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</si>
  <si>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</si>
  <si>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</si>
  <si>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</si>
  <si>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</si>
  <si>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</si>
  <si>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</si>
  <si>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</si>
  <si>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</si>
  <si>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</si>
  <si>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</si>
  <si>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</si>
  <si>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</si>
  <si>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</si>
  <si>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</si>
  <si>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</si>
  <si>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</si>
  <si>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</si>
  <si>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</si>
  <si>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</si>
  <si>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</si>
  <si>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</si>
  <si>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</si>
  <si>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</si>
  <si>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</si>
  <si>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</si>
  <si>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</si>
  <si>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</si>
  <si>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</si>
  <si>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</si>
  <si>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</si>
  <si>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</si>
  <si>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</si>
  <si>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</si>
  <si>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</si>
  <si>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</si>
  <si>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</si>
  <si>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</si>
  <si>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</si>
  <si>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</si>
  <si>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</si>
  <si>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</si>
  <si>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</si>
  <si>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</si>
  <si>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</si>
  <si>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</si>
  <si>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</si>
  <si>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</si>
  <si>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</si>
  <si>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</si>
  <si>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</si>
  <si>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</si>
  <si>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</si>
  <si>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</si>
  <si>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</si>
  <si>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</si>
  <si>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</si>
  <si>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</si>
  <si>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</si>
  <si>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</si>
  <si>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</si>
  <si>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</si>
  <si>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</si>
  <si>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</si>
  <si>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</si>
  <si>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</si>
  <si>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</si>
  <si>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</si>
  <si>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</si>
  <si>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</si>
  <si>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</si>
  <si>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</si>
  <si>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</si>
  <si>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</si>
  <si>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</si>
  <si>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</si>
  <si>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</si>
  <si>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</si>
  <si>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</si>
  <si>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</si>
  <si>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</si>
  <si>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</si>
  <si>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</si>
  <si>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</si>
  <si>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</si>
  <si>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</si>
  <si>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</si>
  <si>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</si>
  <si>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</si>
  <si>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</si>
  <si>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</si>
  <si>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</si>
  <si>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</si>
  <si>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</si>
  <si>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</si>
  <si>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</si>
  <si>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</si>
  <si>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</si>
  <si>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</si>
  <si>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</si>
  <si>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</si>
  <si>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</si>
  <si>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</si>
  <si>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</si>
  <si>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</si>
  <si>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</si>
  <si>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</si>
  <si>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</si>
  <si>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</si>
  <si>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</si>
  <si>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</si>
  <si>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</si>
  <si>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</si>
  <si>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</si>
  <si>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</si>
  <si>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</si>
  <si>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</si>
  <si>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</si>
  <si>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</si>
  <si>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</si>
  <si>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</si>
  <si>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</si>
  <si>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</si>
  <si>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</si>
  <si>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</si>
  <si>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</si>
  <si>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</si>
  <si>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</si>
  <si>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</si>
  <si>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</si>
  <si>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</si>
  <si>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</si>
  <si>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</si>
  <si>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</si>
  <si>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</si>
  <si>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</si>
  <si>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</si>
  <si>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</si>
  <si>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</si>
  <si>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</si>
  <si>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</si>
  <si>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</si>
  <si>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</si>
  <si>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</si>
  <si>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</si>
  <si>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</si>
  <si>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</si>
  <si>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</si>
  <si>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</si>
  <si>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</si>
  <si>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</si>
  <si>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</si>
  <si>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</si>
  <si>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</si>
  <si>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</si>
  <si>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</si>
  <si>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</si>
  <si>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</si>
  <si>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</si>
  <si>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</si>
  <si>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</si>
  <si>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</si>
  <si>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</si>
  <si>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</si>
  <si>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</si>
  <si>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</si>
  <si>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</si>
  <si>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</si>
  <si>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</si>
  <si>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</si>
  <si>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</si>
  <si>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</si>
  <si>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</si>
  <si>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</si>
  <si>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</si>
  <si>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</si>
  <si>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</si>
  <si>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</si>
  <si>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</si>
  <si>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</si>
  <si>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</si>
  <si>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</si>
  <si>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</si>
  <si>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</si>
  <si>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</si>
  <si>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</si>
  <si>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</si>
  <si>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</si>
  <si>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</si>
  <si>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</si>
  <si>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</si>
  <si>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</si>
  <si>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</si>
  <si>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</si>
  <si>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</si>
  <si>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</si>
  <si>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</si>
  <si>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</si>
  <si>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</si>
  <si>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</si>
  <si>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</si>
  <si>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</si>
  <si>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</si>
  <si>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</si>
  <si>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</si>
  <si>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</si>
  <si>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</si>
  <si>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</si>
  <si>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</si>
  <si>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</si>
  <si>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</si>
  <si>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</si>
  <si>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</si>
  <si>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</si>
  <si>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</si>
  <si>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</si>
  <si>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</si>
  <si>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</si>
  <si>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</si>
  <si>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</si>
  <si>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</si>
  <si>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</si>
  <si>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</si>
  <si>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</si>
  <si>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</si>
  <si>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</si>
  <si>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</si>
  <si>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</si>
  <si>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</si>
  <si>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</si>
  <si>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</si>
  <si>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</si>
  <si>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</si>
  <si>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</si>
  <si>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</si>
  <si>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</si>
  <si>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</si>
  <si>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</si>
  <si>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</si>
  <si>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</si>
  <si>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</si>
  <si>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</si>
  <si>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</si>
  <si>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</si>
  <si>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</si>
  <si>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</si>
  <si>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</si>
  <si>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</si>
  <si>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</si>
  <si>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</si>
  <si>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</si>
  <si>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</si>
  <si>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</si>
  <si>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</si>
  <si>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</si>
  <si>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</si>
  <si>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</si>
  <si>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</si>
  <si>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</si>
  <si>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</si>
  <si>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</si>
  <si>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</si>
  <si>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</si>
  <si>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</si>
  <si>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</si>
  <si>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</si>
  <si>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</si>
  <si>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</si>
  <si>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</si>
  <si>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</si>
  <si>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</si>
  <si>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</si>
  <si>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</si>
  <si>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</si>
  <si>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</si>
  <si>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</si>
  <si>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</si>
  <si>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</si>
  <si>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</si>
  <si>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</si>
  <si>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</si>
  <si>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</si>
  <si>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</si>
  <si>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</si>
  <si>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</si>
  <si>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</si>
  <si>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</si>
  <si>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</si>
  <si>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</si>
  <si>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</si>
  <si>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</si>
  <si>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</si>
  <si>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</si>
  <si>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</si>
  <si>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</si>
  <si>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</si>
  <si>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</si>
  <si>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</si>
  <si>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</si>
  <si>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</si>
  <si>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</si>
  <si>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</si>
  <si>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</si>
  <si>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</si>
  <si>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</si>
  <si>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</si>
  <si>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</si>
  <si>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</si>
  <si>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</si>
  <si>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</si>
  <si>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</si>
  <si>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</si>
  <si>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</si>
  <si>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</si>
  <si>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</si>
  <si>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</si>
  <si>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</si>
  <si>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</si>
  <si>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</si>
  <si>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</si>
  <si>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</si>
  <si>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</si>
  <si>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</si>
  <si>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</si>
  <si>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</si>
  <si>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</si>
  <si>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</si>
  <si>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</si>
  <si>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</si>
  <si>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</si>
  <si>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</si>
  <si>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</si>
  <si>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</si>
  <si>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</si>
  <si>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</si>
  <si>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</si>
  <si>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</si>
  <si>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</si>
  <si>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</si>
  <si>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</si>
  <si>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</si>
  <si>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</si>
  <si>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</si>
  <si>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</si>
  <si>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</si>
  <si>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</si>
  <si>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</si>
  <si>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</si>
  <si>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</si>
  <si>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</si>
  <si>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</si>
  <si>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</si>
  <si>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</si>
  <si>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</si>
  <si>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</si>
  <si>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</si>
  <si>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</si>
  <si>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</si>
  <si>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</si>
  <si>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</si>
  <si>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</si>
  <si>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</si>
  <si>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</si>
  <si>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</si>
  <si>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</si>
  <si>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</si>
  <si>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</si>
  <si>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</si>
  <si>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</si>
  <si>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</si>
  <si>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</si>
  <si>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</si>
  <si>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</si>
  <si>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</si>
  <si>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</si>
  <si>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</si>
  <si>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</si>
  <si>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</si>
  <si>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</si>
  <si>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</si>
  <si>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</si>
  <si>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</si>
  <si>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</si>
  <si>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</si>
  <si>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</si>
  <si>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</si>
  <si>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</si>
  <si>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</si>
  <si>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</si>
  <si>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</si>
  <si>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</si>
  <si>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</si>
  <si>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</si>
  <si>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</si>
  <si>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</si>
  <si>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</si>
  <si>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</si>
  <si>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</si>
  <si>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</si>
  <si>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</si>
  <si>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</si>
  <si>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</si>
  <si>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</si>
  <si>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</si>
  <si>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</si>
  <si>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</si>
  <si>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</si>
  <si>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</si>
  <si>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</si>
  <si>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</si>
  <si>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</si>
  <si>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</si>
  <si>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</si>
  <si>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</si>
  <si>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</si>
  <si>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</si>
  <si>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</si>
  <si>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</si>
  <si>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</si>
  <si>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</si>
  <si>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</si>
  <si>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</si>
  <si>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</si>
  <si>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</si>
  <si>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</si>
  <si>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</si>
  <si>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</si>
  <si>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</si>
  <si>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</si>
  <si>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</si>
  <si>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</si>
  <si>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</si>
  <si>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</si>
  <si>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</si>
  <si>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</si>
  <si>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</si>
  <si>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</si>
  <si>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</si>
  <si>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</si>
  <si>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</si>
  <si>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</si>
  <si>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</si>
  <si>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</si>
  <si>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</si>
  <si>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</si>
  <si>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</si>
  <si>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</si>
  <si>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</si>
  <si>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</si>
  <si>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</si>
  <si>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</si>
  <si>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</si>
  <si>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</si>
  <si>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</si>
  <si>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</si>
  <si>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</si>
  <si>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</si>
  <si>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</si>
  <si>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</si>
  <si>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</si>
  <si>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</si>
  <si>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</si>
  <si>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</si>
  <si>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</si>
  <si>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</si>
  <si>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</si>
  <si>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</si>
  <si>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</si>
  <si>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</si>
  <si>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</si>
  <si>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</si>
  <si>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</si>
  <si>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</si>
  <si>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</si>
  <si>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</si>
  <si>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</si>
  <si>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</si>
  <si>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</si>
  <si>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</si>
  <si>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</si>
  <si>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</si>
  <si>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</si>
  <si>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</si>
  <si>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</si>
  <si>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</si>
  <si>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</si>
  <si>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</si>
  <si>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</si>
  <si>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</si>
  <si>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</si>
  <si>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</si>
  <si>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</si>
  <si>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</si>
  <si>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</si>
  <si>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</si>
  <si>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</si>
  <si>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</si>
  <si>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</si>
  <si>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</si>
  <si>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</si>
  <si>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</si>
  <si>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</si>
  <si>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</si>
  <si>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</si>
  <si>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</si>
  <si>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</si>
  <si>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</si>
  <si>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</si>
  <si>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</si>
  <si>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</si>
  <si>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</si>
  <si>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</si>
  <si>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</si>
  <si>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</si>
  <si>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</si>
  <si>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</si>
  <si>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</si>
  <si>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</si>
  <si>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</si>
  <si>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</si>
  <si>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</si>
  <si>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</si>
  <si>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</si>
  <si>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</si>
  <si>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</si>
  <si>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</si>
  <si>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</si>
  <si>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</si>
  <si>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</si>
  <si>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</si>
  <si>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</si>
  <si>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</si>
  <si>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</si>
  <si>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</si>
  <si>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</si>
  <si>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</si>
  <si>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</si>
  <si>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</si>
  <si>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</si>
  <si>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</si>
  <si>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</si>
  <si>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</si>
  <si>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</si>
  <si>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</si>
  <si>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</si>
  <si>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</si>
  <si>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</si>
  <si>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</si>
  <si>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</si>
  <si>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</si>
  <si>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</si>
  <si>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</si>
  <si>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</si>
  <si>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</si>
  <si>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</si>
  <si>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</si>
  <si>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</si>
  <si>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</si>
  <si>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</si>
  <si>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</si>
  <si>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</si>
  <si>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</si>
  <si>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</si>
  <si>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</si>
  <si>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</si>
  <si>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</si>
  <si>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</si>
  <si>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</si>
  <si>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</si>
  <si>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</si>
  <si>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</si>
  <si>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</si>
  <si>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</si>
  <si>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</si>
  <si>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</si>
  <si>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</si>
  <si>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</si>
  <si>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</si>
  <si>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</si>
  <si>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</si>
  <si>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</si>
  <si>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</si>
  <si>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</si>
  <si>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</si>
  <si>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</si>
  <si>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</si>
  <si>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</si>
  <si>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</si>
  <si>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</si>
  <si>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</si>
  <si>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</si>
  <si>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</si>
  <si>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</si>
  <si>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</si>
  <si>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</si>
  <si>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</si>
  <si>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</si>
  <si>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</si>
  <si>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</si>
  <si>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</si>
  <si>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</si>
  <si>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</si>
  <si>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</si>
  <si>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</si>
  <si>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</si>
  <si>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</si>
  <si>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</si>
  <si>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</si>
  <si>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</si>
  <si>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</si>
  <si>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</si>
  <si>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</si>
  <si>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</si>
  <si>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</si>
  <si>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</si>
  <si>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</si>
  <si>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</si>
  <si>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</si>
  <si>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</si>
  <si>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</si>
  <si>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</si>
  <si>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</si>
  <si>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</si>
  <si>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</si>
  <si>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</si>
  <si>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</si>
  <si>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</si>
  <si>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</si>
  <si>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</si>
  <si>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</si>
  <si>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</si>
  <si>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</si>
  <si>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</si>
  <si>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</si>
  <si>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</si>
  <si>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</si>
  <si>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</si>
  <si>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</si>
  <si>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</si>
  <si>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</si>
  <si>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</si>
  <si>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</si>
  <si>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</si>
  <si>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</si>
  <si>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</si>
  <si>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</si>
  <si>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</si>
  <si>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</si>
  <si>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</si>
  <si>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</si>
  <si>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</si>
  <si>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</si>
  <si>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</si>
  <si>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</si>
  <si>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</si>
  <si>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</si>
  <si>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</si>
  <si>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</si>
  <si>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</si>
  <si>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</si>
  <si>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</si>
  <si>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</si>
  <si>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</si>
  <si>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</si>
  <si>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</si>
  <si>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</si>
  <si>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</si>
  <si>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</si>
  <si>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</si>
  <si>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</si>
  <si>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</si>
  <si>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</si>
  <si>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</si>
  <si>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</si>
  <si>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</si>
  <si>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</si>
  <si>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</si>
  <si>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</si>
  <si>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</si>
  <si>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</si>
  <si>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</si>
  <si>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</si>
  <si>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</si>
  <si>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</si>
  <si>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</si>
  <si>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</si>
  <si>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</si>
  <si>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</si>
  <si>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</si>
  <si>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</si>
  <si>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</si>
  <si>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</si>
  <si>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</si>
  <si>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</si>
  <si>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</si>
  <si>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</si>
  <si>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</si>
  <si>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</si>
  <si>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</si>
  <si>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</si>
  <si>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</si>
  <si>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</si>
  <si>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</si>
  <si>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</si>
  <si>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</si>
  <si>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</si>
  <si>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</si>
  <si>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</si>
  <si>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</si>
  <si>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</si>
  <si>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</si>
  <si>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</si>
  <si>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</si>
  <si>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</si>
  <si>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</si>
  <si>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</si>
  <si>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</si>
  <si>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</si>
  <si>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</si>
  <si>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</si>
  <si>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</si>
  <si>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</si>
  <si>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</si>
  <si>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</si>
  <si>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</si>
  <si>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</si>
  <si>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</si>
  <si>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</si>
  <si>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</si>
  <si>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</si>
  <si>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</si>
  <si>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</si>
  <si>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</si>
  <si>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</si>
  <si>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</si>
  <si>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</si>
  <si>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</si>
  <si>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</si>
  <si>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</si>
  <si>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</si>
  <si>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</si>
  <si>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</si>
  <si>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</si>
  <si>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</si>
  <si>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</si>
  <si>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</si>
  <si>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</si>
  <si>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</si>
  <si>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</si>
  <si>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</si>
  <si>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</si>
  <si>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</si>
  <si>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</si>
  <si>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</si>
  <si>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</si>
  <si>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</si>
  <si>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</si>
  <si>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</si>
  <si>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</si>
  <si>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</si>
  <si>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</si>
  <si>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</si>
  <si>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</si>
  <si>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</si>
  <si>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</si>
  <si>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</si>
  <si>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</si>
  <si>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</si>
  <si>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</si>
  <si>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</si>
  <si>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</si>
  <si>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</si>
  <si>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</si>
  <si>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</si>
  <si>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</si>
  <si>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</si>
  <si>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</si>
  <si>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</si>
  <si>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</si>
  <si>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</si>
  <si>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</si>
  <si>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</si>
  <si>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</si>
  <si>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</si>
  <si>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</si>
  <si>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</si>
  <si>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</si>
  <si>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</si>
  <si>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</si>
  <si>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</si>
  <si>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</si>
  <si>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</si>
  <si>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</si>
  <si>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</si>
  <si>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</si>
  <si>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</si>
  <si>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</si>
  <si>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</si>
  <si>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</si>
  <si>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</si>
  <si>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</si>
  <si>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</si>
  <si>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</si>
  <si>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</si>
  <si>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</si>
  <si>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</si>
  <si>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</si>
  <si>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</si>
  <si>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</si>
  <si>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</si>
  <si>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</si>
  <si>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</si>
  <si>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</si>
  <si>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</si>
  <si>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</si>
  <si>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</si>
  <si>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</si>
  <si>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</si>
  <si>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</si>
  <si>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</si>
  <si>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</si>
  <si>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</si>
  <si>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</si>
  <si>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</si>
  <si>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</si>
  <si>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</si>
  <si>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</si>
  <si>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</si>
  <si>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</si>
  <si>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</si>
  <si>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</si>
  <si>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</si>
  <si>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</si>
  <si>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</si>
  <si>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</si>
  <si>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</si>
  <si>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</si>
  <si>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</si>
  <si>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</si>
  <si>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</si>
  <si>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</si>
  <si>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</si>
  <si>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</si>
  <si>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</si>
  <si>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</si>
  <si>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</si>
  <si>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</si>
  <si>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</si>
  <si>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</si>
  <si>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</si>
  <si>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</si>
  <si>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</si>
  <si>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</si>
  <si>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</si>
  <si>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</si>
  <si>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</si>
  <si>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</si>
  <si>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</si>
  <si>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</si>
  <si>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</si>
  <si>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</si>
  <si>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</si>
  <si>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</si>
  <si>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</si>
  <si>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</si>
  <si>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</si>
  <si>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</si>
  <si>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</si>
  <si>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</si>
  <si>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</si>
  <si>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</si>
  <si>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</si>
  <si>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</si>
  <si>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</si>
  <si>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</si>
  <si>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</si>
  <si>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</si>
  <si>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</si>
  <si>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</si>
  <si>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</si>
  <si>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</si>
  <si>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</si>
  <si>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</si>
  <si>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</si>
  <si>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</si>
  <si>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</si>
  <si>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</si>
  <si>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</si>
  <si>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</si>
  <si>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</si>
  <si>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</si>
  <si>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</si>
  <si>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</si>
  <si>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</si>
  <si>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</si>
  <si>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</si>
  <si>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</si>
  <si>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</si>
  <si>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</si>
  <si>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</si>
  <si>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</si>
  <si>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</si>
  <si>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</si>
  <si>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</si>
  <si>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</si>
  <si>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</si>
  <si>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</si>
  <si>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</si>
  <si>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</si>
  <si>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</si>
  <si>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</si>
  <si>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</si>
  <si>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</si>
  <si>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</si>
  <si>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</si>
  <si>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</si>
  <si>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</si>
  <si>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</si>
  <si>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</si>
  <si>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</si>
  <si>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</si>
  <si>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</si>
  <si>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</si>
  <si>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</si>
  <si>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</si>
  <si>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</si>
  <si>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</si>
  <si>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</si>
  <si>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</si>
  <si>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</si>
  <si>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</si>
  <si>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</si>
  <si>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</si>
  <si>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</si>
  <si>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</si>
  <si>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</si>
  <si>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</si>
  <si>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</si>
  <si>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</si>
  <si>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</si>
  <si>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</si>
  <si>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</si>
  <si>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</si>
  <si>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</si>
  <si>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</si>
  <si>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</si>
  <si>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</si>
  <si>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</si>
  <si>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</si>
  <si>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</si>
  <si>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</si>
  <si>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</si>
  <si>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</si>
  <si>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</si>
  <si>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</si>
  <si>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</si>
  <si>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</si>
  <si>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</si>
  <si>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</si>
  <si>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</si>
  <si>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</si>
  <si>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</si>
  <si>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</si>
  <si>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</si>
  <si>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</si>
  <si>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</si>
  <si>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</si>
  <si>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</si>
  <si>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</si>
  <si>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</si>
  <si>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</si>
  <si>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</si>
  <si>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</si>
  <si>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</si>
  <si>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</si>
  <si>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</si>
  <si>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</si>
  <si>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</si>
  <si>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</si>
  <si>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</si>
  <si>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</si>
  <si>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</si>
  <si>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</si>
  <si>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</si>
  <si>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</si>
  <si>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</si>
  <si>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</si>
  <si>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</si>
  <si>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</si>
  <si>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</si>
  <si>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</si>
  <si>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</si>
  <si>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</si>
  <si>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</si>
  <si>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</si>
  <si>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</si>
  <si>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</si>
  <si>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</si>
  <si>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</si>
  <si>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</si>
  <si>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</si>
  <si>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</si>
  <si>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</si>
  <si>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</si>
  <si>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</si>
  <si>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</si>
  <si>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</si>
  <si>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</si>
  <si>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</si>
  <si>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</si>
  <si>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</si>
  <si>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</si>
  <si>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</si>
  <si>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</si>
  <si>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</si>
  <si>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</si>
  <si>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</si>
  <si>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</si>
  <si>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</si>
  <si>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</si>
  <si>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</si>
  <si>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</si>
  <si>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</si>
  <si>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</si>
  <si>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</si>
  <si>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</si>
  <si>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</si>
  <si>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</si>
  <si>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</si>
  <si>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</si>
  <si>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</si>
  <si>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</si>
  <si>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</si>
  <si>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</si>
  <si>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</si>
  <si>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</si>
  <si>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</si>
  <si>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</si>
  <si>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</si>
  <si>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</si>
  <si>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</si>
  <si>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</si>
  <si>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</si>
  <si>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</si>
  <si>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</si>
  <si>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</si>
  <si>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</si>
  <si>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</si>
  <si>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</si>
  <si>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</si>
  <si>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</si>
  <si>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</si>
  <si>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</si>
  <si>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</si>
  <si>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</si>
  <si>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</si>
  <si>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</si>
  <si>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</si>
  <si>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</si>
  <si>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</si>
  <si>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</si>
  <si>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</si>
  <si>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</si>
  <si>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</si>
  <si>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</si>
  <si>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</si>
  <si>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</si>
  <si>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</si>
  <si>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</si>
  <si>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</si>
  <si>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</si>
  <si>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</si>
  <si>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</si>
  <si>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</si>
  <si>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</si>
  <si>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</si>
  <si>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</si>
  <si>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</si>
  <si>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</si>
  <si>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</si>
  <si>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</si>
  <si>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</si>
  <si>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</si>
  <si>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</si>
  <si>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</si>
  <si>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</si>
  <si>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</si>
  <si>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</si>
  <si>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</si>
  <si>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</si>
  <si>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</si>
  <si>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</si>
  <si>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</si>
  <si>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</si>
  <si>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</si>
  <si>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</si>
  <si>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</si>
  <si>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</si>
  <si>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</si>
  <si>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</si>
  <si>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</si>
  <si>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</si>
  <si>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</si>
  <si>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</si>
  <si>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</si>
  <si>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</si>
  <si>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</si>
  <si>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</si>
  <si>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</si>
  <si>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</si>
  <si>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</si>
  <si>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</si>
  <si>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</si>
  <si>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</si>
  <si>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</si>
  <si>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</si>
  <si>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</si>
  <si>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</si>
  <si>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</si>
  <si>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</si>
  <si>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</si>
  <si>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</si>
  <si>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</si>
  <si>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</si>
  <si>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</si>
  <si>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</si>
  <si>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</si>
  <si>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</si>
  <si>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</si>
  <si>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</si>
  <si>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</si>
  <si>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</si>
  <si>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</si>
  <si>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</si>
  <si>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</si>
  <si>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</si>
  <si>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</si>
  <si>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</si>
  <si>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</si>
  <si>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</si>
  <si>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</si>
  <si>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</si>
  <si>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</si>
  <si>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</si>
  <si>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</si>
  <si>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</si>
  <si>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</si>
  <si>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</si>
  <si>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</si>
  <si>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</si>
  <si>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</si>
  <si>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</si>
  <si>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</si>
  <si>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</si>
  <si>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</si>
  <si>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</si>
  <si>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</si>
  <si>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</si>
  <si>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</si>
  <si>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</si>
  <si>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</si>
  <si>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</si>
  <si>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</si>
  <si>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</si>
  <si>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</si>
  <si>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</si>
  <si>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</si>
  <si>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</si>
  <si>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</si>
  <si>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</si>
  <si>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</si>
  <si>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</si>
  <si>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</si>
  <si>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</si>
  <si>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</si>
  <si>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</si>
  <si>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</si>
  <si>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</si>
  <si>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</si>
  <si>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</si>
  <si>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</si>
  <si>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</si>
  <si>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</si>
  <si>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</si>
  <si>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</si>
  <si>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</si>
  <si>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</si>
  <si>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</si>
  <si>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</si>
  <si>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</si>
  <si>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</si>
  <si>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</si>
  <si>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</si>
  <si>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</si>
  <si>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</si>
  <si>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</si>
  <si>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</si>
  <si>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</si>
  <si>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</si>
  <si>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</si>
  <si>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</si>
  <si>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</si>
  <si>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</si>
  <si>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</si>
  <si>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</si>
  <si>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</si>
  <si>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</si>
  <si>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</si>
  <si>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</si>
  <si>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</si>
  <si>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</si>
  <si>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</si>
  <si>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</si>
  <si>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</si>
  <si>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</si>
  <si>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</si>
  <si>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</si>
  <si>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</si>
  <si>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</si>
  <si>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</si>
  <si>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</si>
  <si>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</si>
  <si>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</si>
  <si>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</si>
  <si>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</si>
  <si>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</si>
  <si>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</si>
  <si>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</si>
  <si>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</si>
  <si>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</si>
  <si>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</si>
  <si>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</si>
  <si>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</si>
  <si>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</si>
  <si>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</si>
  <si>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 xml:space="preserve">name 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</si>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</sst>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$&quot;* #,##0_-;\-&quot;$&quot;* #,##0_-;_-&quot;$&quot;* &quot;-&quot;_-;_-@_-"/>
    <numFmt numFmtId="164" formatCode="_(&quot;$&quot;* #,##0.00_);_(&quot;$&quot;* \(#,##0.00\);_(&quot;$&quot;* &quot;-&quot;??_);_(@_)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Arial"/>
      <family val="2"/>
    </font>
    <font>
      <b/>
      <sz val="11"/>
      <color rgb="FF444444"/>
      <name val="Arial"/>
      <family val="2"/>
    </font>
    <font>
      <sz val="11"/>
      <name val="Consolas"/>
      <family val="3"/>
    </font>
    <font>
      <sz val="11"/>
      <color rgb="FF444444"/>
      <name val="Calibri"/>
      <family val="2"/>
      <scheme val="minor"/>
    </font>
    <font>
      <b/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14" fontId="4" fillId="0" borderId="0" xfId="0" applyNumberFormat="1" applyFon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5" fillId="0" borderId="0" xfId="0" applyFont="1" applyAlignment="1"/>
    <xf numFmtId="0" fontId="2" fillId="0" borderId="0" xfId="0" applyFont="1" applyAlignment="1">
      <alignment horizontal="right" wrapText="1"/>
    </xf>
    <xf numFmtId="0" fontId="6" fillId="0" borderId="0" xfId="0" applyFont="1"/>
    <xf numFmtId="42" fontId="0" fillId="0" borderId="0" xfId="0" applyNumberFormat="1"/>
    <xf numFmtId="42" fontId="0" fillId="0" borderId="0" xfId="0" applyNumberFormat="1" applyFont="1"/>
    <xf numFmtId="42" fontId="0" fillId="0" borderId="0" xfId="0" applyNumberFormat="1" applyFont="1" applyAlignment="1">
      <alignment horizontal="left"/>
    </xf>
    <xf numFmtId="42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7C8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7C8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Outcomes!PivotTable1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3-404B-990F-D863AAE1BA8C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3-404B-990F-D863AAE1BA8C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3-404B-990F-D863AAE1BA8C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3-404B-990F-D863AAE1B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004720"/>
        <c:axId val="774568480"/>
      </c:barChart>
      <c:catAx>
        <c:axId val="73000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8480"/>
        <c:crosses val="autoZero"/>
        <c:auto val="1"/>
        <c:lblAlgn val="ctr"/>
        <c:lblOffset val="100"/>
        <c:noMultiLvlLbl val="0"/>
      </c:catAx>
      <c:valAx>
        <c:axId val="77456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</c:spPr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8-4ED9-81AC-2A666D3E40E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68-4ED9-81AC-2A666D3E40E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68-4ED9-81AC-2A666D3E4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784464"/>
        <c:axId val="774590112"/>
      </c:barChart>
      <c:catAx>
        <c:axId val="78878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90112"/>
        <c:crosses val="autoZero"/>
        <c:auto val="1"/>
        <c:lblAlgn val="ctr"/>
        <c:lblOffset val="100"/>
        <c:noMultiLvlLbl val="0"/>
      </c:catAx>
      <c:valAx>
        <c:axId val="7745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8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 w="9525" cap="flat" cmpd="sng" algn="ctr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566267784366147"/>
          <c:y val="0.12603723070825701"/>
          <c:w val="0.61415645908583039"/>
          <c:h val="0.6622528501348733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Date'!$B$5:$B$91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1-4665-BFE9-874D705264C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Date'!$C$5:$C$91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1-4665-BFE9-874D705264C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Date'!$D$5:$D$91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1-4665-BFE9-874D705264C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multiLvlStrRef>
              <c:f>'Outcomes Based on Launch Date'!$A$5:$A$91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Date'!$E$5:$E$91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11-4665-BFE9-874D70526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40331984"/>
        <c:axId val="774590944"/>
      </c:lineChart>
      <c:catAx>
        <c:axId val="64033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90944"/>
        <c:crosses val="autoZero"/>
        <c:auto val="1"/>
        <c:lblAlgn val="ctr"/>
        <c:lblOffset val="100"/>
        <c:noMultiLvlLbl val="0"/>
      </c:catAx>
      <c:valAx>
        <c:axId val="77459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3198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  <cx:data id="1">
      <cx:numDim type="val">
        <cx:f>_xlchart.v1.47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GBR Play 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Funding Distribution</a:t>
            </a:r>
          </a:p>
        </cx:rich>
      </cx:tx>
    </cx:title>
    <cx:plotArea>
      <cx:plotAreaRegion>
        <cx:series layoutId="boxWhisker" uniqueId="{3CC643E7-00FF-4C67-85B4-FEE63AB6C24D}">
          <cx:tx>
            <cx:txData>
              <cx:f>_xlchart.v1.44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BE261C-5638-4A2B-8F85-814FF835A7A6}">
          <cx:tx>
            <cx:txData>
              <cx:f>_xlchart.v1.46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594360</xdr:colOff>
      <xdr:row>26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814445-185F-40CD-BC32-C27CA0261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0</xdr:rowOff>
    </xdr:from>
    <xdr:to>
      <xdr:col>17</xdr:col>
      <xdr:colOff>160020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41106-57D1-47FB-8EC3-D34C70697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16</xdr:col>
      <xdr:colOff>99060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2A73E-99CA-4E81-AAC4-531BC6572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942474</xdr:colOff>
      <xdr:row>2923</xdr:row>
      <xdr:rowOff>24063</xdr:rowOff>
    </xdr:from>
    <xdr:to>
      <xdr:col>8</xdr:col>
      <xdr:colOff>850232</xdr:colOff>
      <xdr:row>3206</xdr:row>
      <xdr:rowOff>332874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FF7164E-0BF6-4DF5-9CD4-EDEF082ACA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50242" y="208547"/>
              <a:ext cx="6733674" cy="39503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Belnap" refreshedDate="43884.881003240742" createdVersion="6" refreshedVersion="6" minRefreshableVersion="3" recordCount="4116" xr:uid="{A5AF89AE-7AA1-46B8-BB66-DADA81B84463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ke Belnap" refreshedDate="43884.912666203702" createdVersion="6" refreshedVersion="6" minRefreshableVersion="3" recordCount="4116" xr:uid="{0D170F39-A403-4538-B3A8-80FD42E07382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8C639-78C8-4ED7-BB2E-5D83F10D78A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876BA-F008-4E75-AE5A-8246988B78D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1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4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0B342-58A2-40C1-A0BC-B13A5A716C89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9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name="Years" axis="axisRow" showAll="0">
      <items count="5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3">
    <field x="21"/>
    <field x="20"/>
    <field x="18"/>
  </rowFields>
  <rowItems count="87">
    <i>
      <x v="41"/>
    </i>
    <i r="1">
      <x v="3"/>
    </i>
    <i r="2">
      <x v="7"/>
    </i>
    <i r="1">
      <x v="4"/>
    </i>
    <i r="2">
      <x v="10"/>
    </i>
    <i r="2">
      <x v="12"/>
    </i>
    <i>
      <x v="42"/>
    </i>
    <i r="1">
      <x v="1"/>
    </i>
    <i r="2">
      <x v="3"/>
    </i>
    <i r="1">
      <x v="2"/>
    </i>
    <i r="2">
      <x v="4"/>
    </i>
    <i r="1">
      <x v="4"/>
    </i>
    <i r="2">
      <x v="12"/>
    </i>
    <i>
      <x v="43"/>
    </i>
    <i r="1">
      <x v="1"/>
    </i>
    <i r="2">
      <x v="1"/>
    </i>
    <i r="2">
      <x v="3"/>
    </i>
    <i r="1">
      <x v="2"/>
    </i>
    <i r="2">
      <x v="4"/>
    </i>
    <i r="1">
      <x v="3"/>
    </i>
    <i r="2">
      <x v="9"/>
    </i>
    <i r="1">
      <x v="4"/>
    </i>
    <i r="2">
      <x v="11"/>
    </i>
    <i>
      <x v="44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0"/>
    </i>
    <i r="2">
      <x v="11"/>
    </i>
    <i r="2">
      <x v="12"/>
    </i>
    <i>
      <x v="45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8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C35B-685C-4735-84E0-782DFA422C61}">
  <dimension ref="A1:F8"/>
  <sheetViews>
    <sheetView workbookViewId="0">
      <selection activeCell="F5" sqref="F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8303</v>
      </c>
      <c r="B5" s="12">
        <v>20</v>
      </c>
      <c r="C5" s="12">
        <v>60</v>
      </c>
      <c r="D5" s="12"/>
      <c r="E5" s="12">
        <v>60</v>
      </c>
      <c r="F5" s="12">
        <v>140</v>
      </c>
    </row>
    <row r="6" spans="1:6" x14ac:dyDescent="0.3">
      <c r="A6" s="13" t="s">
        <v>8269</v>
      </c>
      <c r="B6" s="12"/>
      <c r="C6" s="12">
        <v>353</v>
      </c>
      <c r="D6" s="12">
        <v>19</v>
      </c>
      <c r="E6" s="12">
        <v>694</v>
      </c>
      <c r="F6" s="12">
        <v>1066</v>
      </c>
    </row>
    <row r="7" spans="1:6" x14ac:dyDescent="0.3">
      <c r="A7" s="13" t="s">
        <v>8301</v>
      </c>
      <c r="B7" s="12">
        <v>17</v>
      </c>
      <c r="C7" s="12">
        <v>80</v>
      </c>
      <c r="D7" s="12">
        <v>5</v>
      </c>
      <c r="E7" s="12">
        <v>85</v>
      </c>
      <c r="F7" s="12">
        <v>187</v>
      </c>
    </row>
    <row r="8" spans="1:6" x14ac:dyDescent="0.3">
      <c r="A8" s="13" t="s">
        <v>8361</v>
      </c>
      <c r="B8" s="12">
        <v>37</v>
      </c>
      <c r="C8" s="12">
        <v>493</v>
      </c>
      <c r="D8" s="12">
        <v>24</v>
      </c>
      <c r="E8" s="12">
        <v>839</v>
      </c>
      <c r="F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292-6D58-41F0-8A2D-7DE9B1AE6E73}">
  <dimension ref="A1:E7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8359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638A2-6C55-436E-A07F-9848FEB943BF}">
  <dimension ref="A1:F91"/>
  <sheetViews>
    <sheetView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8359</v>
      </c>
      <c r="B1" t="s">
        <v>8315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8378</v>
      </c>
      <c r="B5" s="12"/>
      <c r="C5" s="12"/>
      <c r="D5" s="12"/>
      <c r="E5" s="12">
        <v>3</v>
      </c>
      <c r="F5" s="12">
        <v>3</v>
      </c>
    </row>
    <row r="6" spans="1:6" x14ac:dyDescent="0.3">
      <c r="A6" s="17" t="s">
        <v>8371</v>
      </c>
      <c r="B6" s="12"/>
      <c r="C6" s="12"/>
      <c r="D6" s="12"/>
      <c r="E6" s="12">
        <v>1</v>
      </c>
      <c r="F6" s="12">
        <v>1</v>
      </c>
    </row>
    <row r="7" spans="1:6" x14ac:dyDescent="0.3">
      <c r="A7" s="18" t="s">
        <v>8372</v>
      </c>
      <c r="B7" s="12"/>
      <c r="C7" s="12"/>
      <c r="D7" s="12"/>
      <c r="E7" s="12">
        <v>1</v>
      </c>
      <c r="F7" s="12">
        <v>1</v>
      </c>
    </row>
    <row r="8" spans="1:6" x14ac:dyDescent="0.3">
      <c r="A8" s="17" t="s">
        <v>8375</v>
      </c>
      <c r="B8" s="12"/>
      <c r="C8" s="12"/>
      <c r="D8" s="12"/>
      <c r="E8" s="12">
        <v>2</v>
      </c>
      <c r="F8" s="12">
        <v>2</v>
      </c>
    </row>
    <row r="9" spans="1:6" x14ac:dyDescent="0.3">
      <c r="A9" s="18" t="s">
        <v>8376</v>
      </c>
      <c r="B9" s="12"/>
      <c r="C9" s="12"/>
      <c r="D9" s="12"/>
      <c r="E9" s="12">
        <v>1</v>
      </c>
      <c r="F9" s="12">
        <v>1</v>
      </c>
    </row>
    <row r="10" spans="1:6" x14ac:dyDescent="0.3">
      <c r="A10" s="18" t="s">
        <v>8383</v>
      </c>
      <c r="B10" s="12"/>
      <c r="C10" s="12"/>
      <c r="D10" s="12"/>
      <c r="E10" s="12">
        <v>1</v>
      </c>
      <c r="F10" s="12">
        <v>1</v>
      </c>
    </row>
    <row r="11" spans="1:6" x14ac:dyDescent="0.3">
      <c r="A11" s="13" t="s">
        <v>8384</v>
      </c>
      <c r="B11" s="12"/>
      <c r="C11" s="12"/>
      <c r="D11" s="12"/>
      <c r="E11" s="12">
        <v>4</v>
      </c>
      <c r="F11" s="12">
        <v>4</v>
      </c>
    </row>
    <row r="12" spans="1:6" x14ac:dyDescent="0.3">
      <c r="A12" s="17" t="s">
        <v>8367</v>
      </c>
      <c r="B12" s="12"/>
      <c r="C12" s="12"/>
      <c r="D12" s="12"/>
      <c r="E12" s="12">
        <v>1</v>
      </c>
      <c r="F12" s="12">
        <v>1</v>
      </c>
    </row>
    <row r="13" spans="1:6" x14ac:dyDescent="0.3">
      <c r="A13" s="18" t="s">
        <v>8380</v>
      </c>
      <c r="B13" s="12"/>
      <c r="C13" s="12"/>
      <c r="D13" s="12"/>
      <c r="E13" s="12">
        <v>1</v>
      </c>
      <c r="F13" s="12">
        <v>1</v>
      </c>
    </row>
    <row r="14" spans="1:6" x14ac:dyDescent="0.3">
      <c r="A14" s="17" t="s">
        <v>8369</v>
      </c>
      <c r="B14" s="12"/>
      <c r="C14" s="12"/>
      <c r="D14" s="12"/>
      <c r="E14" s="12">
        <v>1</v>
      </c>
      <c r="F14" s="12">
        <v>1</v>
      </c>
    </row>
    <row r="15" spans="1:6" x14ac:dyDescent="0.3">
      <c r="A15" s="18" t="s">
        <v>8381</v>
      </c>
      <c r="B15" s="12"/>
      <c r="C15" s="12"/>
      <c r="D15" s="12"/>
      <c r="E15" s="12">
        <v>1</v>
      </c>
      <c r="F15" s="12">
        <v>1</v>
      </c>
    </row>
    <row r="16" spans="1:6" x14ac:dyDescent="0.3">
      <c r="A16" s="17" t="s">
        <v>8375</v>
      </c>
      <c r="B16" s="12"/>
      <c r="C16" s="12"/>
      <c r="D16" s="12"/>
      <c r="E16" s="12">
        <v>2</v>
      </c>
      <c r="F16" s="12">
        <v>2</v>
      </c>
    </row>
    <row r="17" spans="1:6" x14ac:dyDescent="0.3">
      <c r="A17" s="18" t="s">
        <v>8383</v>
      </c>
      <c r="B17" s="12"/>
      <c r="C17" s="12"/>
      <c r="D17" s="12"/>
      <c r="E17" s="12">
        <v>2</v>
      </c>
      <c r="F17" s="12">
        <v>2</v>
      </c>
    </row>
    <row r="18" spans="1:6" x14ac:dyDescent="0.3">
      <c r="A18" s="13" t="s">
        <v>8385</v>
      </c>
      <c r="B18" s="12"/>
      <c r="C18" s="12"/>
      <c r="D18" s="12"/>
      <c r="E18" s="12">
        <v>8</v>
      </c>
      <c r="F18" s="12">
        <v>8</v>
      </c>
    </row>
    <row r="19" spans="1:6" x14ac:dyDescent="0.3">
      <c r="A19" s="17" t="s">
        <v>8367</v>
      </c>
      <c r="B19" s="12"/>
      <c r="C19" s="12"/>
      <c r="D19" s="12"/>
      <c r="E19" s="12">
        <v>2</v>
      </c>
      <c r="F19" s="12">
        <v>2</v>
      </c>
    </row>
    <row r="20" spans="1:6" x14ac:dyDescent="0.3">
      <c r="A20" s="18" t="s">
        <v>8368</v>
      </c>
      <c r="B20" s="12"/>
      <c r="C20" s="12"/>
      <c r="D20" s="12"/>
      <c r="E20" s="12">
        <v>1</v>
      </c>
      <c r="F20" s="12">
        <v>1</v>
      </c>
    </row>
    <row r="21" spans="1:6" x14ac:dyDescent="0.3">
      <c r="A21" s="18" t="s">
        <v>8380</v>
      </c>
      <c r="B21" s="12"/>
      <c r="C21" s="12"/>
      <c r="D21" s="12"/>
      <c r="E21" s="12">
        <v>1</v>
      </c>
      <c r="F21" s="12">
        <v>1</v>
      </c>
    </row>
    <row r="22" spans="1:6" x14ac:dyDescent="0.3">
      <c r="A22" s="17" t="s">
        <v>8369</v>
      </c>
      <c r="B22" s="12"/>
      <c r="C22" s="12"/>
      <c r="D22" s="12"/>
      <c r="E22" s="12">
        <v>2</v>
      </c>
      <c r="F22" s="12">
        <v>2</v>
      </c>
    </row>
    <row r="23" spans="1:6" x14ac:dyDescent="0.3">
      <c r="A23" s="18" t="s">
        <v>8381</v>
      </c>
      <c r="B23" s="12"/>
      <c r="C23" s="12"/>
      <c r="D23" s="12"/>
      <c r="E23" s="12">
        <v>2</v>
      </c>
      <c r="F23" s="12">
        <v>2</v>
      </c>
    </row>
    <row r="24" spans="1:6" x14ac:dyDescent="0.3">
      <c r="A24" s="17" t="s">
        <v>8371</v>
      </c>
      <c r="B24" s="12"/>
      <c r="C24" s="12"/>
      <c r="D24" s="12"/>
      <c r="E24" s="12">
        <v>1</v>
      </c>
      <c r="F24" s="12">
        <v>1</v>
      </c>
    </row>
    <row r="25" spans="1:6" x14ac:dyDescent="0.3">
      <c r="A25" s="18" t="s">
        <v>8374</v>
      </c>
      <c r="B25" s="12"/>
      <c r="C25" s="12"/>
      <c r="D25" s="12"/>
      <c r="E25" s="12">
        <v>1</v>
      </c>
      <c r="F25" s="12">
        <v>1</v>
      </c>
    </row>
    <row r="26" spans="1:6" x14ac:dyDescent="0.3">
      <c r="A26" s="17" t="s">
        <v>8375</v>
      </c>
      <c r="B26" s="12"/>
      <c r="C26" s="12"/>
      <c r="D26" s="12"/>
      <c r="E26" s="12">
        <v>3</v>
      </c>
      <c r="F26" s="12">
        <v>3</v>
      </c>
    </row>
    <row r="27" spans="1:6" x14ac:dyDescent="0.3">
      <c r="A27" s="18" t="s">
        <v>8377</v>
      </c>
      <c r="B27" s="12"/>
      <c r="C27" s="12"/>
      <c r="D27" s="12"/>
      <c r="E27" s="12">
        <v>3</v>
      </c>
      <c r="F27" s="12">
        <v>3</v>
      </c>
    </row>
    <row r="28" spans="1:6" x14ac:dyDescent="0.3">
      <c r="A28" s="13" t="s">
        <v>8386</v>
      </c>
      <c r="B28" s="12"/>
      <c r="C28" s="12"/>
      <c r="D28" s="12"/>
      <c r="E28" s="12">
        <v>11</v>
      </c>
      <c r="F28" s="12">
        <v>11</v>
      </c>
    </row>
    <row r="29" spans="1:6" x14ac:dyDescent="0.3">
      <c r="A29" s="17" t="s">
        <v>8369</v>
      </c>
      <c r="B29" s="12"/>
      <c r="C29" s="12"/>
      <c r="D29" s="12"/>
      <c r="E29" s="12">
        <v>5</v>
      </c>
      <c r="F29" s="12">
        <v>5</v>
      </c>
    </row>
    <row r="30" spans="1:6" x14ac:dyDescent="0.3">
      <c r="A30" s="18" t="s">
        <v>8381</v>
      </c>
      <c r="B30" s="12"/>
      <c r="C30" s="12"/>
      <c r="D30" s="12"/>
      <c r="E30" s="12">
        <v>3</v>
      </c>
      <c r="F30" s="12">
        <v>3</v>
      </c>
    </row>
    <row r="31" spans="1:6" x14ac:dyDescent="0.3">
      <c r="A31" s="18" t="s">
        <v>8382</v>
      </c>
      <c r="B31" s="12"/>
      <c r="C31" s="12"/>
      <c r="D31" s="12"/>
      <c r="E31" s="12">
        <v>2</v>
      </c>
      <c r="F31" s="12">
        <v>2</v>
      </c>
    </row>
    <row r="32" spans="1:6" x14ac:dyDescent="0.3">
      <c r="A32" s="17" t="s">
        <v>8371</v>
      </c>
      <c r="B32" s="12"/>
      <c r="C32" s="12"/>
      <c r="D32" s="12"/>
      <c r="E32" s="12">
        <v>3</v>
      </c>
      <c r="F32" s="12">
        <v>3</v>
      </c>
    </row>
    <row r="33" spans="1:6" x14ac:dyDescent="0.3">
      <c r="A33" s="18" t="s">
        <v>8372</v>
      </c>
      <c r="B33" s="12"/>
      <c r="C33" s="12"/>
      <c r="D33" s="12"/>
      <c r="E33" s="12">
        <v>2</v>
      </c>
      <c r="F33" s="12">
        <v>2</v>
      </c>
    </row>
    <row r="34" spans="1:6" x14ac:dyDescent="0.3">
      <c r="A34" s="18" t="s">
        <v>8373</v>
      </c>
      <c r="B34" s="12"/>
      <c r="C34" s="12"/>
      <c r="D34" s="12"/>
      <c r="E34" s="12">
        <v>1</v>
      </c>
      <c r="F34" s="12">
        <v>1</v>
      </c>
    </row>
    <row r="35" spans="1:6" x14ac:dyDescent="0.3">
      <c r="A35" s="17" t="s">
        <v>8375</v>
      </c>
      <c r="B35" s="12"/>
      <c r="C35" s="12"/>
      <c r="D35" s="12"/>
      <c r="E35" s="12">
        <v>3</v>
      </c>
      <c r="F35" s="12">
        <v>3</v>
      </c>
    </row>
    <row r="36" spans="1:6" x14ac:dyDescent="0.3">
      <c r="A36" s="18" t="s">
        <v>8376</v>
      </c>
      <c r="B36" s="12"/>
      <c r="C36" s="12"/>
      <c r="D36" s="12"/>
      <c r="E36" s="12">
        <v>1</v>
      </c>
      <c r="F36" s="12">
        <v>1</v>
      </c>
    </row>
    <row r="37" spans="1:6" x14ac:dyDescent="0.3">
      <c r="A37" s="18" t="s">
        <v>8377</v>
      </c>
      <c r="B37" s="12"/>
      <c r="C37" s="12"/>
      <c r="D37" s="12"/>
      <c r="E37" s="12">
        <v>1</v>
      </c>
      <c r="F37" s="12">
        <v>1</v>
      </c>
    </row>
    <row r="38" spans="1:6" x14ac:dyDescent="0.3">
      <c r="A38" s="18" t="s">
        <v>8383</v>
      </c>
      <c r="B38" s="12"/>
      <c r="C38" s="12"/>
      <c r="D38" s="12"/>
      <c r="E38" s="12">
        <v>1</v>
      </c>
      <c r="F38" s="12">
        <v>1</v>
      </c>
    </row>
    <row r="39" spans="1:6" x14ac:dyDescent="0.3">
      <c r="A39" s="13" t="s">
        <v>8387</v>
      </c>
      <c r="B39" s="12">
        <v>10</v>
      </c>
      <c r="C39" s="12">
        <v>152</v>
      </c>
      <c r="D39" s="12"/>
      <c r="E39" s="12">
        <v>241</v>
      </c>
      <c r="F39" s="12">
        <v>403</v>
      </c>
    </row>
    <row r="40" spans="1:6" x14ac:dyDescent="0.3">
      <c r="A40" s="17" t="s">
        <v>8369</v>
      </c>
      <c r="B40" s="12">
        <v>2</v>
      </c>
      <c r="C40" s="12">
        <v>38</v>
      </c>
      <c r="D40" s="12"/>
      <c r="E40" s="12">
        <v>81</v>
      </c>
      <c r="F40" s="12">
        <v>121</v>
      </c>
    </row>
    <row r="41" spans="1:6" x14ac:dyDescent="0.3">
      <c r="A41" s="18" t="s">
        <v>8381</v>
      </c>
      <c r="B41" s="12"/>
      <c r="C41" s="12">
        <v>5</v>
      </c>
      <c r="D41" s="12"/>
      <c r="E41" s="12">
        <v>11</v>
      </c>
      <c r="F41" s="12">
        <v>16</v>
      </c>
    </row>
    <row r="42" spans="1:6" x14ac:dyDescent="0.3">
      <c r="A42" s="18" t="s">
        <v>8370</v>
      </c>
      <c r="B42" s="12"/>
      <c r="C42" s="12">
        <v>19</v>
      </c>
      <c r="D42" s="12"/>
      <c r="E42" s="12">
        <v>34</v>
      </c>
      <c r="F42" s="12">
        <v>53</v>
      </c>
    </row>
    <row r="43" spans="1:6" x14ac:dyDescent="0.3">
      <c r="A43" s="18" t="s">
        <v>8382</v>
      </c>
      <c r="B43" s="12">
        <v>2</v>
      </c>
      <c r="C43" s="12">
        <v>14</v>
      </c>
      <c r="D43" s="12"/>
      <c r="E43" s="12">
        <v>36</v>
      </c>
      <c r="F43" s="12">
        <v>52</v>
      </c>
    </row>
    <row r="44" spans="1:6" x14ac:dyDescent="0.3">
      <c r="A44" s="17" t="s">
        <v>8371</v>
      </c>
      <c r="B44" s="12">
        <v>5</v>
      </c>
      <c r="C44" s="12">
        <v>65</v>
      </c>
      <c r="D44" s="12"/>
      <c r="E44" s="12">
        <v>94</v>
      </c>
      <c r="F44" s="12">
        <v>164</v>
      </c>
    </row>
    <row r="45" spans="1:6" x14ac:dyDescent="0.3">
      <c r="A45" s="18" t="s">
        <v>8372</v>
      </c>
      <c r="B45" s="12">
        <v>1</v>
      </c>
      <c r="C45" s="12">
        <v>32</v>
      </c>
      <c r="D45" s="12"/>
      <c r="E45" s="12">
        <v>38</v>
      </c>
      <c r="F45" s="12">
        <v>71</v>
      </c>
    </row>
    <row r="46" spans="1:6" x14ac:dyDescent="0.3">
      <c r="A46" s="18" t="s">
        <v>8373</v>
      </c>
      <c r="B46" s="12">
        <v>4</v>
      </c>
      <c r="C46" s="12">
        <v>21</v>
      </c>
      <c r="D46" s="12"/>
      <c r="E46" s="12">
        <v>32</v>
      </c>
      <c r="F46" s="12">
        <v>57</v>
      </c>
    </row>
    <row r="47" spans="1:6" x14ac:dyDescent="0.3">
      <c r="A47" s="18" t="s">
        <v>8374</v>
      </c>
      <c r="B47" s="12"/>
      <c r="C47" s="12">
        <v>12</v>
      </c>
      <c r="D47" s="12"/>
      <c r="E47" s="12">
        <v>24</v>
      </c>
      <c r="F47" s="12">
        <v>36</v>
      </c>
    </row>
    <row r="48" spans="1:6" x14ac:dyDescent="0.3">
      <c r="A48" s="17" t="s">
        <v>8375</v>
      </c>
      <c r="B48" s="12">
        <v>3</v>
      </c>
      <c r="C48" s="12">
        <v>49</v>
      </c>
      <c r="D48" s="12"/>
      <c r="E48" s="12">
        <v>66</v>
      </c>
      <c r="F48" s="12">
        <v>118</v>
      </c>
    </row>
    <row r="49" spans="1:6" x14ac:dyDescent="0.3">
      <c r="A49" s="18" t="s">
        <v>8376</v>
      </c>
      <c r="B49" s="12"/>
      <c r="C49" s="12">
        <v>16</v>
      </c>
      <c r="D49" s="12"/>
      <c r="E49" s="12">
        <v>32</v>
      </c>
      <c r="F49" s="12">
        <v>48</v>
      </c>
    </row>
    <row r="50" spans="1:6" x14ac:dyDescent="0.3">
      <c r="A50" s="18" t="s">
        <v>8377</v>
      </c>
      <c r="B50" s="12">
        <v>1</v>
      </c>
      <c r="C50" s="12">
        <v>13</v>
      </c>
      <c r="D50" s="12"/>
      <c r="E50" s="12">
        <v>15</v>
      </c>
      <c r="F50" s="12">
        <v>29</v>
      </c>
    </row>
    <row r="51" spans="1:6" x14ac:dyDescent="0.3">
      <c r="A51" s="18" t="s">
        <v>8383</v>
      </c>
      <c r="B51" s="12">
        <v>2</v>
      </c>
      <c r="C51" s="12">
        <v>20</v>
      </c>
      <c r="D51" s="12"/>
      <c r="E51" s="12">
        <v>19</v>
      </c>
      <c r="F51" s="12">
        <v>41</v>
      </c>
    </row>
    <row r="52" spans="1:6" x14ac:dyDescent="0.3">
      <c r="A52" s="13" t="s">
        <v>8388</v>
      </c>
      <c r="B52" s="12">
        <v>12</v>
      </c>
      <c r="C52" s="12">
        <v>202</v>
      </c>
      <c r="D52" s="12"/>
      <c r="E52" s="12">
        <v>304</v>
      </c>
      <c r="F52" s="12">
        <v>518</v>
      </c>
    </row>
    <row r="53" spans="1:6" x14ac:dyDescent="0.3">
      <c r="A53" s="17" t="s">
        <v>8367</v>
      </c>
      <c r="B53" s="12">
        <v>6</v>
      </c>
      <c r="C53" s="12">
        <v>56</v>
      </c>
      <c r="D53" s="12"/>
      <c r="E53" s="12">
        <v>86</v>
      </c>
      <c r="F53" s="12">
        <v>148</v>
      </c>
    </row>
    <row r="54" spans="1:6" x14ac:dyDescent="0.3">
      <c r="A54" s="18" t="s">
        <v>8368</v>
      </c>
      <c r="B54" s="12">
        <v>3</v>
      </c>
      <c r="C54" s="12">
        <v>20</v>
      </c>
      <c r="D54" s="12"/>
      <c r="E54" s="12">
        <v>24</v>
      </c>
      <c r="F54" s="12">
        <v>47</v>
      </c>
    </row>
    <row r="55" spans="1:6" x14ac:dyDescent="0.3">
      <c r="A55" s="18" t="s">
        <v>8379</v>
      </c>
      <c r="B55" s="12">
        <v>1</v>
      </c>
      <c r="C55" s="12">
        <v>21</v>
      </c>
      <c r="D55" s="12"/>
      <c r="E55" s="12">
        <v>41</v>
      </c>
      <c r="F55" s="12">
        <v>63</v>
      </c>
    </row>
    <row r="56" spans="1:6" x14ac:dyDescent="0.3">
      <c r="A56" s="18" t="s">
        <v>8380</v>
      </c>
      <c r="B56" s="12">
        <v>2</v>
      </c>
      <c r="C56" s="12">
        <v>15</v>
      </c>
      <c r="D56" s="12"/>
      <c r="E56" s="12">
        <v>21</v>
      </c>
      <c r="F56" s="12">
        <v>38</v>
      </c>
    </row>
    <row r="57" spans="1:6" x14ac:dyDescent="0.3">
      <c r="A57" s="17" t="s">
        <v>8369</v>
      </c>
      <c r="B57" s="12">
        <v>3</v>
      </c>
      <c r="C57" s="12">
        <v>62</v>
      </c>
      <c r="D57" s="12"/>
      <c r="E57" s="12">
        <v>110</v>
      </c>
      <c r="F57" s="12">
        <v>175</v>
      </c>
    </row>
    <row r="58" spans="1:6" x14ac:dyDescent="0.3">
      <c r="A58" s="18" t="s">
        <v>8381</v>
      </c>
      <c r="B58" s="12"/>
      <c r="C58" s="12">
        <v>28</v>
      </c>
      <c r="D58" s="12"/>
      <c r="E58" s="12">
        <v>25</v>
      </c>
      <c r="F58" s="12">
        <v>53</v>
      </c>
    </row>
    <row r="59" spans="1:6" x14ac:dyDescent="0.3">
      <c r="A59" s="18" t="s">
        <v>8370</v>
      </c>
      <c r="B59" s="12">
        <v>2</v>
      </c>
      <c r="C59" s="12">
        <v>17</v>
      </c>
      <c r="D59" s="12"/>
      <c r="E59" s="12">
        <v>43</v>
      </c>
      <c r="F59" s="12">
        <v>62</v>
      </c>
    </row>
    <row r="60" spans="1:6" x14ac:dyDescent="0.3">
      <c r="A60" s="18" t="s">
        <v>8382</v>
      </c>
      <c r="B60" s="12">
        <v>1</v>
      </c>
      <c r="C60" s="12">
        <v>17</v>
      </c>
      <c r="D60" s="12"/>
      <c r="E60" s="12">
        <v>42</v>
      </c>
      <c r="F60" s="12">
        <v>60</v>
      </c>
    </row>
    <row r="61" spans="1:6" x14ac:dyDescent="0.3">
      <c r="A61" s="17" t="s">
        <v>8371</v>
      </c>
      <c r="B61" s="12">
        <v>2</v>
      </c>
      <c r="C61" s="12">
        <v>43</v>
      </c>
      <c r="D61" s="12"/>
      <c r="E61" s="12">
        <v>65</v>
      </c>
      <c r="F61" s="12">
        <v>110</v>
      </c>
    </row>
    <row r="62" spans="1:6" x14ac:dyDescent="0.3">
      <c r="A62" s="18" t="s">
        <v>8372</v>
      </c>
      <c r="B62" s="12"/>
      <c r="C62" s="12">
        <v>13</v>
      </c>
      <c r="D62" s="12"/>
      <c r="E62" s="12">
        <v>22</v>
      </c>
      <c r="F62" s="12">
        <v>35</v>
      </c>
    </row>
    <row r="63" spans="1:6" x14ac:dyDescent="0.3">
      <c r="A63" s="18" t="s">
        <v>8373</v>
      </c>
      <c r="B63" s="12"/>
      <c r="C63" s="12">
        <v>19</v>
      </c>
      <c r="D63" s="12"/>
      <c r="E63" s="12">
        <v>22</v>
      </c>
      <c r="F63" s="12">
        <v>41</v>
      </c>
    </row>
    <row r="64" spans="1:6" x14ac:dyDescent="0.3">
      <c r="A64" s="18" t="s">
        <v>8374</v>
      </c>
      <c r="B64" s="12">
        <v>2</v>
      </c>
      <c r="C64" s="12">
        <v>11</v>
      </c>
      <c r="D64" s="12"/>
      <c r="E64" s="12">
        <v>21</v>
      </c>
      <c r="F64" s="12">
        <v>34</v>
      </c>
    </row>
    <row r="65" spans="1:6" x14ac:dyDescent="0.3">
      <c r="A65" s="17" t="s">
        <v>8375</v>
      </c>
      <c r="B65" s="12">
        <v>1</v>
      </c>
      <c r="C65" s="12">
        <v>41</v>
      </c>
      <c r="D65" s="12"/>
      <c r="E65" s="12">
        <v>43</v>
      </c>
      <c r="F65" s="12">
        <v>85</v>
      </c>
    </row>
    <row r="66" spans="1:6" x14ac:dyDescent="0.3">
      <c r="A66" s="18" t="s">
        <v>8376</v>
      </c>
      <c r="B66" s="12"/>
      <c r="C66" s="12">
        <v>25</v>
      </c>
      <c r="D66" s="12"/>
      <c r="E66" s="12">
        <v>18</v>
      </c>
      <c r="F66" s="12">
        <v>43</v>
      </c>
    </row>
    <row r="67" spans="1:6" x14ac:dyDescent="0.3">
      <c r="A67" s="18" t="s">
        <v>8377</v>
      </c>
      <c r="B67" s="12"/>
      <c r="C67" s="12">
        <v>7</v>
      </c>
      <c r="D67" s="12"/>
      <c r="E67" s="12">
        <v>19</v>
      </c>
      <c r="F67" s="12">
        <v>26</v>
      </c>
    </row>
    <row r="68" spans="1:6" x14ac:dyDescent="0.3">
      <c r="A68" s="18" t="s">
        <v>8383</v>
      </c>
      <c r="B68" s="12">
        <v>1</v>
      </c>
      <c r="C68" s="12">
        <v>9</v>
      </c>
      <c r="D68" s="12"/>
      <c r="E68" s="12">
        <v>6</v>
      </c>
      <c r="F68" s="12">
        <v>16</v>
      </c>
    </row>
    <row r="69" spans="1:6" x14ac:dyDescent="0.3">
      <c r="A69" s="13" t="s">
        <v>8389</v>
      </c>
      <c r="B69" s="12">
        <v>12</v>
      </c>
      <c r="C69" s="12">
        <v>130</v>
      </c>
      <c r="D69" s="12"/>
      <c r="E69" s="12">
        <v>249</v>
      </c>
      <c r="F69" s="12">
        <v>391</v>
      </c>
    </row>
    <row r="70" spans="1:6" x14ac:dyDescent="0.3">
      <c r="A70" s="17" t="s">
        <v>8367</v>
      </c>
      <c r="B70" s="12">
        <v>4</v>
      </c>
      <c r="C70" s="12">
        <v>40</v>
      </c>
      <c r="D70" s="12"/>
      <c r="E70" s="12">
        <v>75</v>
      </c>
      <c r="F70" s="12">
        <v>119</v>
      </c>
    </row>
    <row r="71" spans="1:6" x14ac:dyDescent="0.3">
      <c r="A71" s="18" t="s">
        <v>8368</v>
      </c>
      <c r="B71" s="12">
        <v>2</v>
      </c>
      <c r="C71" s="12">
        <v>8</v>
      </c>
      <c r="D71" s="12"/>
      <c r="E71" s="12">
        <v>20</v>
      </c>
      <c r="F71" s="12">
        <v>30</v>
      </c>
    </row>
    <row r="72" spans="1:6" x14ac:dyDescent="0.3">
      <c r="A72" s="18" t="s">
        <v>8379</v>
      </c>
      <c r="B72" s="12">
        <v>1</v>
      </c>
      <c r="C72" s="12">
        <v>14</v>
      </c>
      <c r="D72" s="12"/>
      <c r="E72" s="12">
        <v>22</v>
      </c>
      <c r="F72" s="12">
        <v>37</v>
      </c>
    </row>
    <row r="73" spans="1:6" x14ac:dyDescent="0.3">
      <c r="A73" s="18" t="s">
        <v>8380</v>
      </c>
      <c r="B73" s="12">
        <v>1</v>
      </c>
      <c r="C73" s="12">
        <v>18</v>
      </c>
      <c r="D73" s="12"/>
      <c r="E73" s="12">
        <v>33</v>
      </c>
      <c r="F73" s="12">
        <v>52</v>
      </c>
    </row>
    <row r="74" spans="1:6" x14ac:dyDescent="0.3">
      <c r="A74" s="17" t="s">
        <v>8369</v>
      </c>
      <c r="B74" s="12">
        <v>4</v>
      </c>
      <c r="C74" s="12">
        <v>41</v>
      </c>
      <c r="D74" s="12"/>
      <c r="E74" s="12">
        <v>83</v>
      </c>
      <c r="F74" s="12">
        <v>128</v>
      </c>
    </row>
    <row r="75" spans="1:6" x14ac:dyDescent="0.3">
      <c r="A75" s="18" t="s">
        <v>8381</v>
      </c>
      <c r="B75" s="12">
        <v>2</v>
      </c>
      <c r="C75" s="12">
        <v>7</v>
      </c>
      <c r="D75" s="12"/>
      <c r="E75" s="12">
        <v>29</v>
      </c>
      <c r="F75" s="12">
        <v>38</v>
      </c>
    </row>
    <row r="76" spans="1:6" x14ac:dyDescent="0.3">
      <c r="A76" s="18" t="s">
        <v>8370</v>
      </c>
      <c r="B76" s="12">
        <v>1</v>
      </c>
      <c r="C76" s="12">
        <v>16</v>
      </c>
      <c r="D76" s="12"/>
      <c r="E76" s="12">
        <v>34</v>
      </c>
      <c r="F76" s="12">
        <v>51</v>
      </c>
    </row>
    <row r="77" spans="1:6" x14ac:dyDescent="0.3">
      <c r="A77" s="18" t="s">
        <v>8382</v>
      </c>
      <c r="B77" s="12">
        <v>1</v>
      </c>
      <c r="C77" s="12">
        <v>18</v>
      </c>
      <c r="D77" s="12"/>
      <c r="E77" s="12">
        <v>20</v>
      </c>
      <c r="F77" s="12">
        <v>39</v>
      </c>
    </row>
    <row r="78" spans="1:6" x14ac:dyDescent="0.3">
      <c r="A78" s="17" t="s">
        <v>8371</v>
      </c>
      <c r="B78" s="12">
        <v>2</v>
      </c>
      <c r="C78" s="12">
        <v>23</v>
      </c>
      <c r="D78" s="12"/>
      <c r="E78" s="12">
        <v>54</v>
      </c>
      <c r="F78" s="12">
        <v>79</v>
      </c>
    </row>
    <row r="79" spans="1:6" x14ac:dyDescent="0.3">
      <c r="A79" s="18" t="s">
        <v>8372</v>
      </c>
      <c r="B79" s="12"/>
      <c r="C79" s="12">
        <v>5</v>
      </c>
      <c r="D79" s="12"/>
      <c r="E79" s="12">
        <v>24</v>
      </c>
      <c r="F79" s="12">
        <v>29</v>
      </c>
    </row>
    <row r="80" spans="1:6" x14ac:dyDescent="0.3">
      <c r="A80" s="18" t="s">
        <v>8373</v>
      </c>
      <c r="B80" s="12"/>
      <c r="C80" s="12">
        <v>7</v>
      </c>
      <c r="D80" s="12"/>
      <c r="E80" s="12">
        <v>17</v>
      </c>
      <c r="F80" s="12">
        <v>24</v>
      </c>
    </row>
    <row r="81" spans="1:6" x14ac:dyDescent="0.3">
      <c r="A81" s="18" t="s">
        <v>8374</v>
      </c>
      <c r="B81" s="12">
        <v>2</v>
      </c>
      <c r="C81" s="12">
        <v>11</v>
      </c>
      <c r="D81" s="12"/>
      <c r="E81" s="12">
        <v>13</v>
      </c>
      <c r="F81" s="12">
        <v>26</v>
      </c>
    </row>
    <row r="82" spans="1:6" x14ac:dyDescent="0.3">
      <c r="A82" s="17" t="s">
        <v>8375</v>
      </c>
      <c r="B82" s="12">
        <v>2</v>
      </c>
      <c r="C82" s="12">
        <v>26</v>
      </c>
      <c r="D82" s="12"/>
      <c r="E82" s="12">
        <v>37</v>
      </c>
      <c r="F82" s="12">
        <v>65</v>
      </c>
    </row>
    <row r="83" spans="1:6" x14ac:dyDescent="0.3">
      <c r="A83" s="18" t="s">
        <v>8376</v>
      </c>
      <c r="B83" s="12"/>
      <c r="C83" s="12">
        <v>9</v>
      </c>
      <c r="D83" s="12"/>
      <c r="E83" s="12">
        <v>13</v>
      </c>
      <c r="F83" s="12">
        <v>22</v>
      </c>
    </row>
    <row r="84" spans="1:6" x14ac:dyDescent="0.3">
      <c r="A84" s="18" t="s">
        <v>8377</v>
      </c>
      <c r="B84" s="12">
        <v>2</v>
      </c>
      <c r="C84" s="12">
        <v>11</v>
      </c>
      <c r="D84" s="12"/>
      <c r="E84" s="12">
        <v>16</v>
      </c>
      <c r="F84" s="12">
        <v>29</v>
      </c>
    </row>
    <row r="85" spans="1:6" x14ac:dyDescent="0.3">
      <c r="A85" s="18" t="s">
        <v>8383</v>
      </c>
      <c r="B85" s="12"/>
      <c r="C85" s="12">
        <v>6</v>
      </c>
      <c r="D85" s="12"/>
      <c r="E85" s="12">
        <v>8</v>
      </c>
      <c r="F85" s="12">
        <v>14</v>
      </c>
    </row>
    <row r="86" spans="1:6" x14ac:dyDescent="0.3">
      <c r="A86" s="13" t="s">
        <v>8390</v>
      </c>
      <c r="B86" s="12">
        <v>3</v>
      </c>
      <c r="C86" s="12">
        <v>9</v>
      </c>
      <c r="D86" s="12">
        <v>24</v>
      </c>
      <c r="E86" s="12">
        <v>19</v>
      </c>
      <c r="F86" s="12">
        <v>55</v>
      </c>
    </row>
    <row r="87" spans="1:6" x14ac:dyDescent="0.3">
      <c r="A87" s="17" t="s">
        <v>8367</v>
      </c>
      <c r="B87" s="12">
        <v>3</v>
      </c>
      <c r="C87" s="12">
        <v>9</v>
      </c>
      <c r="D87" s="12">
        <v>24</v>
      </c>
      <c r="E87" s="12">
        <v>19</v>
      </c>
      <c r="F87" s="12">
        <v>55</v>
      </c>
    </row>
    <row r="88" spans="1:6" x14ac:dyDescent="0.3">
      <c r="A88" s="18" t="s">
        <v>8368</v>
      </c>
      <c r="B88" s="12">
        <v>2</v>
      </c>
      <c r="C88" s="12">
        <v>5</v>
      </c>
      <c r="D88" s="12">
        <v>2</v>
      </c>
      <c r="E88" s="12">
        <v>11</v>
      </c>
      <c r="F88" s="12">
        <v>20</v>
      </c>
    </row>
    <row r="89" spans="1:6" x14ac:dyDescent="0.3">
      <c r="A89" s="18" t="s">
        <v>8379</v>
      </c>
      <c r="B89" s="12">
        <v>1</v>
      </c>
      <c r="C89" s="12">
        <v>4</v>
      </c>
      <c r="D89" s="12">
        <v>8</v>
      </c>
      <c r="E89" s="12">
        <v>8</v>
      </c>
      <c r="F89" s="12">
        <v>21</v>
      </c>
    </row>
    <row r="90" spans="1:6" x14ac:dyDescent="0.3">
      <c r="A90" s="18" t="s">
        <v>8380</v>
      </c>
      <c r="B90" s="12"/>
      <c r="C90" s="12"/>
      <c r="D90" s="12">
        <v>14</v>
      </c>
      <c r="E90" s="12"/>
      <c r="F90" s="12">
        <v>14</v>
      </c>
    </row>
    <row r="91" spans="1:6" x14ac:dyDescent="0.3">
      <c r="A91" s="13" t="s">
        <v>8361</v>
      </c>
      <c r="B91" s="12">
        <v>37</v>
      </c>
      <c r="C91" s="12">
        <v>493</v>
      </c>
      <c r="D91" s="12">
        <v>24</v>
      </c>
      <c r="E91" s="12">
        <v>839</v>
      </c>
      <c r="F91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C5FC5-FEAB-4AE6-B713-40B5E301E161}">
  <dimension ref="A1:F6"/>
  <sheetViews>
    <sheetView workbookViewId="0">
      <selection activeCell="F7" sqref="F7"/>
    </sheetView>
  </sheetViews>
  <sheetFormatPr defaultRowHeight="14.4" x14ac:dyDescent="0.3"/>
  <cols>
    <col min="1" max="1" width="30" customWidth="1"/>
    <col min="2" max="2" width="40.6640625" customWidth="1"/>
    <col min="5" max="5" width="18.5546875" customWidth="1"/>
    <col min="6" max="6" width="14.44140625" customWidth="1"/>
  </cols>
  <sheetData>
    <row r="1" spans="1:6" x14ac:dyDescent="0.3">
      <c r="A1" t="s">
        <v>8391</v>
      </c>
      <c r="B1" t="s">
        <v>4110</v>
      </c>
      <c r="C1" t="s">
        <v>8216</v>
      </c>
      <c r="D1" t="s">
        <v>8217</v>
      </c>
      <c r="E1" t="s">
        <v>8392</v>
      </c>
      <c r="F1" t="s">
        <v>8261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ht="43.2" x14ac:dyDescent="0.3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C1" zoomScale="95" zoomScaleNormal="95" workbookViewId="0">
      <selection activeCell="D1" activeCellId="1" sqref="E1:E1048576 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2.21875" style="6" customWidth="1"/>
    <col min="5" max="5" width="18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.33203125" customWidth="1"/>
    <col min="16" max="16" width="25.5546875" customWidth="1"/>
    <col min="17" max="17" width="41.109375" customWidth="1"/>
    <col min="18" max="18" width="23.33203125" customWidth="1"/>
    <col min="19" max="19" width="27" customWidth="1"/>
    <col min="20" max="20" width="2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6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6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6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6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6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6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6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6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6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6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6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6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6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6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6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S19" s="14">
        <f t="shared" si="1"/>
        <v>41917.731736111113</v>
      </c>
      <c r="T19" s="16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6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6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6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6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6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6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6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6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6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6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6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6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6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6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6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6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6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6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6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6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6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6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6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6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6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6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6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6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6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6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6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6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6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6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6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6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6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6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6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6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6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6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6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6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6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6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6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6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6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6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6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6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6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6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6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6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6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6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6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6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6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6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6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6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6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6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6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6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6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6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6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6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6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6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6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6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6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6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6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6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6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6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6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6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6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6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6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6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6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6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6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6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6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6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6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6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6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6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6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6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6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6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6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6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6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6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6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6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6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6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6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6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6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6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6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6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6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6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6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6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6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6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6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6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6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6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6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6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6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6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6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6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6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6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6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6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6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6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6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6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6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6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6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6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6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6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6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6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6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6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6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6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6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6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6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6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6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6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6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6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6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6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6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6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6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6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6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6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6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6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6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6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6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6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6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6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6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6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6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6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6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6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6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6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6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6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6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6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6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6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6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6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6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6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6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6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6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6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6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6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6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6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6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6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6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6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6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6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6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6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6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6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6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6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6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6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6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6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6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6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6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6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6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6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6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6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6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6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6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6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6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6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6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6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6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6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6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6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6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6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6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6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6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6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6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6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6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6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6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6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6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6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6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6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6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6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6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6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6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6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6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6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6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6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6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6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6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6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6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6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6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6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6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6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6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6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6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6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6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6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6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6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6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6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6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6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6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6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6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6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6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6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6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6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6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6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6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6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6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6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6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6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6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6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6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6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6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6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6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6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6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6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6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6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6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6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6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6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6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6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6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6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6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6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6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6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6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6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6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6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6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6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6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6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6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6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6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6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6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6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6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6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6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6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6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6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6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6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6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6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6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6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6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6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6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6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6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6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6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6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6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6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6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6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6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6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6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6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6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6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6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6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6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6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6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6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6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6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6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6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6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6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6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6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6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6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6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6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6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6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6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6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6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6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6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6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6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6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6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6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6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6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6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6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6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6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6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6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6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6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6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6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6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6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6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6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6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6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6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6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6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6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6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6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6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6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6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6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6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6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6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6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6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6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6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6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6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6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6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6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6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6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6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6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6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6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6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6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6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6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6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6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6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6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6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6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6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6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6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6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6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6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6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6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6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6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6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6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6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6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6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6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6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6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6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6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6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6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6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6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6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6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6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6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6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6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6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6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6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6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6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6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6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6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6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6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6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6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6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6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6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6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6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6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6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6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6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6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6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6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6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6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6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6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6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6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6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6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6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6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6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6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6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6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6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6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6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6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6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6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6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6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6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6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6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6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6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6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6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6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6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6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6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6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6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6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6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6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6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6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6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6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6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6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6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6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6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6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6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6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6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6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6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6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6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6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6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6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6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6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6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6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6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6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6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6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6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6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6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6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6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6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6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6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6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6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6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6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6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6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6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6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6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6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6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6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6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6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6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6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6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6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6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6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6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6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6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6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6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6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6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6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6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6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6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6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6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6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6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6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6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6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6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6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6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6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6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6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6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6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6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6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6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6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6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6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6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6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6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6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6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6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6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6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6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6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6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6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6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6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6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6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6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6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6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6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6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6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6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6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6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6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6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6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6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6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6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6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6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6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6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6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6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6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6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6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6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6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6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6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6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6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6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6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6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6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6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6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6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6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6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6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6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6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6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6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6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6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6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6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6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6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6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6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6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6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6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6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6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6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6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6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6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6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6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6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6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6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6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6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6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6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6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6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6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6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6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6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6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6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6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6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6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6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6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6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6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6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6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6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6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6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6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6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6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6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6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6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6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6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6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6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6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6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6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6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6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6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6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6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6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6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6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6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6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6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6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6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6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6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6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6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6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6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6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6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6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6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6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6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6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6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6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6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6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6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6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6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6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6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6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6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6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6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6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6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6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6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6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6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6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6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6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6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6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6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6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6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6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6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6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6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6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6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6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6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6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6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6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6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6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6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6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6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6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6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6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6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6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6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6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6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6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6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6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6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6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6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6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6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6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6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6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6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6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6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6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6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6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6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6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6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6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6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6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6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6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6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6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6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6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6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6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6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6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6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6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6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6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6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6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6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6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6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6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6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6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6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6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6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6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6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6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6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6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6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6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6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6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6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6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6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6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6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6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6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6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6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6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6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6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6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6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6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6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6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6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6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6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6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6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6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6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6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6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6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6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6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6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6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6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6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6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6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6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6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6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6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6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6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6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6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6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6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6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6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6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6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6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6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6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6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6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6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6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6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6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6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6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6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6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6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6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6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6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6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6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6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6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6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6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6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6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6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6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6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6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6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6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6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6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6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6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6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6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6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6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6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6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6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6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6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6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6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6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6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6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6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6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6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6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6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6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6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6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6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6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6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6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6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6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6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6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6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6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6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6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6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6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6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6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6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6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6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6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6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6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6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6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6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6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6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6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6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6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6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6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6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6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6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6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6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6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6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6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6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6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6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6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6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6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6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6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6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6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6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6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6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6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6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6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6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6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6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6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6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6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6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6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6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6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6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6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6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6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6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6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6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6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6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6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6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6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6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6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6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6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6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6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6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6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6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6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6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6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6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6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6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6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6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6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6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6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6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6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6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6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6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6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6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6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6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6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6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6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6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6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6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6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6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6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6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6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6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6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6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6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6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6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6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6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6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6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6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6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6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6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6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6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6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6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6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6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6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6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6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6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6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6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6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6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6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6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6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6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6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6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6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6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6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6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6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6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6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6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6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6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6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6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6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6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6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6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6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6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6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6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6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6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6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6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6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6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6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6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6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6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6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6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6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6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6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6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6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6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6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6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6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6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6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6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6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6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6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6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6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6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6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6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6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6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6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6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6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6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6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6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6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6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6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6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6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6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6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6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6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6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6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6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6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6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6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6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6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6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6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6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6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6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6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6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6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6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6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6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6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6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6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6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6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6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6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6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6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6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6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6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6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6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6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6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6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6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6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6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6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6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6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6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6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6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6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6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6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6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6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6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6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6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6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6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6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6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6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6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6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6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6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6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6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6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6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6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6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6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6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6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6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6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6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6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6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6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6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6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6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6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6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6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6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6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6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6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6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6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6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6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6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6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6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6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6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6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6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6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6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6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6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6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6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6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6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6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6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6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6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6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6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6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6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6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6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6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6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6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6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6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6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6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6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6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6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6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6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6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6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6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6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6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6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6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6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6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6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6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6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6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6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6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6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6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6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6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6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6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6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6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6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6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6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6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6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6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6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6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6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6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6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6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6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6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6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6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6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6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6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6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6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6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6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6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6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6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6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6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6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6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6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6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6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6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6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6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6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6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6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6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6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6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6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6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6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6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6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6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6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6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6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6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6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6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6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6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6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6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6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6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6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6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6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6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6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6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6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6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6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6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6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6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6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6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6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6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6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6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6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6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6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6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6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6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6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6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6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6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6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6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6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6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6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6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6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6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6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6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6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6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6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6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6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6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6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6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6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6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6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6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6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6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6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6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6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6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6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6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6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6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6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6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6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6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6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6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6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6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6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6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6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6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6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6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6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6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6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6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6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6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6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6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6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6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6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6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6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6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6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6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6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6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6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6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6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6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6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6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6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6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6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6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6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6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6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6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6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6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6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6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6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6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6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6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6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6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6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6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6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6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6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6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6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6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6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6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6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6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6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6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6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6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6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6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6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6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6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6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6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6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6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6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6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6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6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6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6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6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6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6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6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6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6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6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6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6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6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6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6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6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6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6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6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6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6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6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6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6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6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6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6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6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6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6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6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6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6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6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6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6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6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6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6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6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6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6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6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6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6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6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6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6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6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6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6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6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6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6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6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6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6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6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6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6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6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6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6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6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6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6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6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6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6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6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6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6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6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6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6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6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6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6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6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6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6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6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6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6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6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6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6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6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6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6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6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6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6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6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6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6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6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6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6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6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6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6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6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6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6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6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6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6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6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6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6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6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6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6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6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6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6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6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6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6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6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6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6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6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6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6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6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6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6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6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6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6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6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6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6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6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6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6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6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6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6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6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6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6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6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6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6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6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6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6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6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6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6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6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6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6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6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6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6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6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6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6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6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6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6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6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6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6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6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6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6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6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6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6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6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6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6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6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6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6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6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6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6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6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6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6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6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6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6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6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6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6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6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6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6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6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6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6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6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6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6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6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6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6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6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6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6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6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6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6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6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6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6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6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6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6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6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6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6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6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6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6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6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6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6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6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6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6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6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6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6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6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6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6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6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6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6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6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6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6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6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6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6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6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6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6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6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6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6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6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6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6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6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6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6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6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6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6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6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6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6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6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6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6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6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6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6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6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6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6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6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6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6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6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6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6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6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6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6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6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6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6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6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6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6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6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6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6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6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6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6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6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6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6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6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6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6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6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6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6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6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6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6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6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6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6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6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6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6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6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6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6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6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6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6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6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6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6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6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6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6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6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6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6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6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6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6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6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6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6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6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6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6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6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6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6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6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6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6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6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6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6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6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6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6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6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6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6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6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6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6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6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6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6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6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6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6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6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6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6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6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6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6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6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6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6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6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6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6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6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6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6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6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6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6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6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6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6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6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6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6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6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6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6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6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6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6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6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6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6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6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6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6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6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6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6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6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6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6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6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6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6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6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6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6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6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6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6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6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6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6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6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6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6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6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6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6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6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6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6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6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6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6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6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6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6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6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6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6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6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6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6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6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6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6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6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6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6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6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6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6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6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6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6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6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6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6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6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6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6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6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6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6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6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6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6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6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6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6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6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6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6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6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6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6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6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6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6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6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6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6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6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6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6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6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6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6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6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6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6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6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6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6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6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6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6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6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6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6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6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6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6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6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6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6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6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6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6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6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6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6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6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6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6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6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6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6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6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6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6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6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6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6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6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6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6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6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6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6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6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6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6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6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6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6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6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6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6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6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6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6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6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6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6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6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6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6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6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6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6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6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6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6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6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6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6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6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6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6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6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6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6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6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6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6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6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6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6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6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6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6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6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6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6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6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6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6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6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6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6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6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6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6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6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6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6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6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6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6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6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6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6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6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6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6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6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6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6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6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6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6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6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6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6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6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6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6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6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6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6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6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6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6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6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6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6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6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6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6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6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6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6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6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6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6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6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6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6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6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6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6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6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6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6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6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6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6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6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6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6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6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6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6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6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6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6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6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6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6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6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6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6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6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6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6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6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6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6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6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6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6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6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6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6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6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6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6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6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6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6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6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6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6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6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6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6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6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6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6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6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6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6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6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6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6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6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6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6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6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6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6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6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6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6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6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6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6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6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6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6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6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6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6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6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6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6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6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6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6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6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6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6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6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6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6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6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6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6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6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6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6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6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6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6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6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6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6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6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6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6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6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6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6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6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6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6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6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6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6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6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6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6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6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6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6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6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6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6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6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6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6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6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6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6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6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6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6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6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6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6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6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6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6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6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6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6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6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6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6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6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6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6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6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6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6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6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6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6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6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6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6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6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6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6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6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6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6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6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6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6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6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6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6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6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6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6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6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6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6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6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6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6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6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6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6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6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6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6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6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6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6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6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6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6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6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6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6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6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6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6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6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6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6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6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6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6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6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6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6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6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6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6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6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6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6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6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6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6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6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6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6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6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6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6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6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6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6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6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6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6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6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6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6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6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6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6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6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6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6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6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6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6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6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6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6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6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6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6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6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6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6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6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6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6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6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6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6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6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6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6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6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6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6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6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6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6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6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6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6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6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6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6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6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6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6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6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6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6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6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6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6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6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6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6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6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6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6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6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6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6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6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6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6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6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6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6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6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6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6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6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6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6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6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6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6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6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6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6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6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6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6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6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6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6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6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6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6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6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6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6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6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6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6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6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6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6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6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6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6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6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6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6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6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6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6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6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6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6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6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6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6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6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6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6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6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6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6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6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6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6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6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6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6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6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6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6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6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6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6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6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6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6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6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6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6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6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6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6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6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6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6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6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6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6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6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6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6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6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6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6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6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6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6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6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6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6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6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6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6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6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6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6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6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6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6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6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6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6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6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6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6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6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6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6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6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6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6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6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6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6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6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6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6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6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6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6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6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6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6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6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6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6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6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6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6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6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6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6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6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6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6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6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6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6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6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6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6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6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6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6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6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6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6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6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6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6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6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6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6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6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6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6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6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6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6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6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6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6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6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6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6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6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6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6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6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6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6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6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6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6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6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6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6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6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6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6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6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6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6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6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6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6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6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6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6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6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6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6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6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6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6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6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6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6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6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6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6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6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6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6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6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6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6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6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6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6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6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6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6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6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6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6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6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6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6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6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6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6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6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6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6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6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6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6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6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6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6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6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6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6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6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6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6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6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6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6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6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6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6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6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6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6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6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6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6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6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6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6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6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6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6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6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6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6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6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6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6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6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6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6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6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6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6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6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6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6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6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6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6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6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6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6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6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6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6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6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6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6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6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6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6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6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6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6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6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6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6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6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6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6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6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6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6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6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6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6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6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6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6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6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6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6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6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6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6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6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6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6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6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6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6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6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6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6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6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6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6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6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6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6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6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6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6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6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6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6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6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6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6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6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6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6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6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6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6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6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6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6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6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6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6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6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6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6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6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6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6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6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6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6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6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6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6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6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6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6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6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6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6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6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6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6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6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6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6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6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6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6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6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6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6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6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6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6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6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6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6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6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6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6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6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6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6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6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6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6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6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6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6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6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6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6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6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6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6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6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6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6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6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6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6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6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6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6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6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6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6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6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6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6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6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6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6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6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6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6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6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6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6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6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6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6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6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6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6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6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6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6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6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6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6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6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6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6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6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6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6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6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6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6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6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6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6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6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6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6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6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6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6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6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6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6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6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6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6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6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6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6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6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6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6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6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6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6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6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6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6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6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6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6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6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6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6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6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6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6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6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6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6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6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6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6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6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6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6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6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6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6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6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6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6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6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6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6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6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6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6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6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6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6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6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6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6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6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6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6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6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6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6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6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6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6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6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6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6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6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6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6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6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6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6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6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6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6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6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6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6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6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6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6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6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6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6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6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6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6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6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6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6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6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6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6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6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6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6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6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6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6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6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6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6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6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6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6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6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6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6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6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6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6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6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6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6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6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6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6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6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6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6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6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6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6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6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6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6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6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6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6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6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6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6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6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6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6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6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6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6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6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6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6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6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6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6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6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6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6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6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6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6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6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6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6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6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6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6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6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6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6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6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6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6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6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6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6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6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6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6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6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6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6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6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6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6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6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6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6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6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6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6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6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6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6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6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6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6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6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6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6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6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6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6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6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6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6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6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6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6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6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6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6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6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6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6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6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6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6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6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6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6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6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6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6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6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6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6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6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6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6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6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6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6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6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6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6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6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6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6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6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6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6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6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6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6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6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6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6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6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6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6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6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6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6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6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6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6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6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6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6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6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6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6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6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6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6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6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6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6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6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6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6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6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6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6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6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6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6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6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6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6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6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6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6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6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6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6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6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6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6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6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6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6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6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6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6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6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6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6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6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6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6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6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6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6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6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6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6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6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6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6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6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6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6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6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6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6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6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6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6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6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6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6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6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6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6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6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6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6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6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6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6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6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6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6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6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6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6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6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6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6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6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6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6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6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6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6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6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6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6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6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6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6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6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6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6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6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6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6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6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6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6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6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6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6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6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6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6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6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6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6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6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6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6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6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6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6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6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6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6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6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6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6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6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6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6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6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6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6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6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6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6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6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6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6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6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6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6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6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6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6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6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6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6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6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6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6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6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6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6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6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6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6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6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6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6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6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6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6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6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6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6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6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6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6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6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6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6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6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6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6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6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6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6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6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6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6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6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6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6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6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6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6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6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6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6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6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6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6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6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6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6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6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6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6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6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6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6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6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6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6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6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6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6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6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6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6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6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6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6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6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6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6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6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6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6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6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6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6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6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6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6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6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6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6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6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6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6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6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6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6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6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6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6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6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6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6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6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6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6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6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6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6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6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6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6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6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6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6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6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6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6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6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6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6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6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6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6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6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6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6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6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6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6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6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6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6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6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6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6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6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6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6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6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6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6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6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6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6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6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6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6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6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6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6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6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6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6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6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6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6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6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6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6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6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6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6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6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6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6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6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6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6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6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6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6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6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6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6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6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6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6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6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6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6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6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6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6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6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6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6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6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6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6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6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6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6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6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6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6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6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6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6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6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6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6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6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6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6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6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6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6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6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6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6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6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6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6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6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6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6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6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6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6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6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6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6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6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6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6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6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6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6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6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6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6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6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6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6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6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6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6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6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6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6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6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6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6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6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6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6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6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6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6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6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6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6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6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6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6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6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6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6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6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6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6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6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6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6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6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6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6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6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6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6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6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6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6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6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6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6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6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6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6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6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6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6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6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6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6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6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6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6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6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6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6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6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6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6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6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6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6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6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6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6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6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6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6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6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6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6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6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6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6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6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6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6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6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6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6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6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6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6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6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6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6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6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6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6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6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6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6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6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6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6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6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6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6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6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6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6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6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6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6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6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6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6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6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6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6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6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6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6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6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6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6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6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6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6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6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6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6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6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6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6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6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6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6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6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6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6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6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6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6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6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6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6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6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6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6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6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6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6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6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6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6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6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6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6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6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6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6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6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6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6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6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6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6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6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6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6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6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6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6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6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6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6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6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6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6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6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6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6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6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6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6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6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6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6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6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6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6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6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6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6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6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6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6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6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6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6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6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6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6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6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6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6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6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6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6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6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6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6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6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6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6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6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6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6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6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6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6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6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6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6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6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6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6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6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6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6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6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6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6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6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6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6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6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6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6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6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6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6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6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6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6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6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6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6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6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6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6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6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6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6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6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6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6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6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6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6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6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6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6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6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6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6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6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6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6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6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6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6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6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6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6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6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6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6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6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6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6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6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6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6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6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6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6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6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6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6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6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6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6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6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6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6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6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6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6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6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6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6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6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6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6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6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6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6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6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6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6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6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6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6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6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6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6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6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6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6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6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6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6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6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6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6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6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6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6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6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6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6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6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6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6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6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6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6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6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6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6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6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6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6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6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6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6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6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6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6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6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6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6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6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6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6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6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6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6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6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6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6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6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6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6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6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6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6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6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6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6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6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6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6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6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6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6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6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6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6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6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6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6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6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6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6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6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6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6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6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6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6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6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6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6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6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6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6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6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6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6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6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6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6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6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6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6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6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6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6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6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6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6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6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6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6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6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6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6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6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6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6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6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6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6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6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6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6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6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6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6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6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6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6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6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6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6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6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6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6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6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6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6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6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6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6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6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6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6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6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6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6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6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6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6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6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6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6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6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6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6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6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6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6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6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6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6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6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6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6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6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6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6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6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6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6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7" si="192">IFERROR(ROUND(E4099/L4099,2),0)</f>
        <v>0</v>
      </c>
      <c r="Q4099" s="10" t="s">
        <v>8315</v>
      </c>
      <c r="R4099" t="s">
        <v>8316</v>
      </c>
      <c r="S4099" s="14">
        <f t="shared" ref="S4099:S4117" si="193">(((J4099/60)/60)/24)+DATE(1970,1,1)</f>
        <v>42344.824502314819</v>
      </c>
      <c r="T4099" s="16">
        <f t="shared" ref="T4099:T4117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6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6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6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6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6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6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6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6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6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6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6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6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6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6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6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6">
        <f t="shared" si="194"/>
        <v>42377.273611111115</v>
      </c>
    </row>
    <row r="4116" spans="1:20" hidden="1" x14ac:dyDescent="0.3">
      <c r="P4116">
        <f t="shared" si="192"/>
        <v>0</v>
      </c>
      <c r="S4116" s="14">
        <f t="shared" si="193"/>
        <v>25569</v>
      </c>
      <c r="T4116" s="16">
        <f t="shared" si="194"/>
        <v>25569</v>
      </c>
    </row>
    <row r="4117" spans="1:20" hidden="1" x14ac:dyDescent="0.3">
      <c r="P4117">
        <f t="shared" si="192"/>
        <v>0</v>
      </c>
      <c r="S4117" s="14">
        <f t="shared" si="193"/>
        <v>25569</v>
      </c>
      <c r="T4117" s="16">
        <f t="shared" si="194"/>
        <v>25569</v>
      </c>
    </row>
  </sheetData>
  <autoFilter ref="A1:T4117" xr:uid="{36CB9B25-2DFB-4877-B832-EC73E063387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 T1">
    <cfRule type="colorScale" priority="1">
      <colorScale>
        <cfvo type="min"/>
        <cfvo type="percent" val="90"/>
        <color rgb="FFFF0066"/>
        <color theme="4" tint="0.59999389629810485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26D24-7F24-4F7D-9462-DD9502876C78}">
  <dimension ref="A1:T251"/>
  <sheetViews>
    <sheetView topLeftCell="C1" workbookViewId="0">
      <selection activeCell="C1" sqref="C1:C1048576"/>
    </sheetView>
  </sheetViews>
  <sheetFormatPr defaultRowHeight="14.4" x14ac:dyDescent="0.3"/>
  <cols>
    <col min="1" max="1" width="12.88671875" customWidth="1"/>
    <col min="2" max="2" width="19.6640625" customWidth="1"/>
    <col min="3" max="3" width="29.44140625" style="3" customWidth="1"/>
    <col min="4" max="4" width="13.109375" customWidth="1"/>
    <col min="9" max="9" width="11.77734375" customWidth="1"/>
    <col min="10" max="10" width="12.6640625" customWidth="1"/>
    <col min="12" max="12" width="17.33203125" customWidth="1"/>
    <col min="14" max="14" width="23" customWidth="1"/>
    <col min="15" max="15" width="16.6640625" customWidth="1"/>
    <col min="16" max="16" width="17.44140625" customWidth="1"/>
    <col min="18" max="18" width="17.44140625" customWidth="1"/>
    <col min="19" max="19" width="27.88671875" customWidth="1"/>
    <col min="20" max="20" width="22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5" t="s">
        <v>8365</v>
      </c>
      <c r="T1" s="1" t="s">
        <v>8366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6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6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6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6">
        <v>42513.806307870371</v>
      </c>
    </row>
    <row r="6" spans="1:20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6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6">
        <v>41888.007071759261</v>
      </c>
    </row>
    <row r="8" spans="1:20" ht="57.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6">
        <v>41811.045173611114</v>
      </c>
    </row>
    <row r="9" spans="1:20" ht="7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6">
        <v>42398.981944444444</v>
      </c>
    </row>
    <row r="10" spans="1:20" ht="7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6">
        <v>42224.898611111115</v>
      </c>
    </row>
    <row r="11" spans="1:20" ht="7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6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6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6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6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6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6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6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6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6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6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6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6">
        <v>42032.817488425921</v>
      </c>
    </row>
    <row r="23" spans="1:20" ht="7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6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6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6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6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6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6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6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6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6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6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6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6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6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6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6">
        <v>41880.863252314812</v>
      </c>
    </row>
    <row r="38" spans="1:20" ht="7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6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6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6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6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6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6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6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6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6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6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6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6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6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6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6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6">
        <v>42217.041666666672</v>
      </c>
    </row>
    <row r="54" spans="1:20" ht="7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6">
        <v>42504.877743055549</v>
      </c>
    </row>
    <row r="55" spans="1:20" ht="7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6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6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6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6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6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6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6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6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6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6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6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6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6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6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6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6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6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6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6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6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6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6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6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6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6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6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6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6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6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6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6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6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6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6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6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6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6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6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6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6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6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6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6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6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6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6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6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6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6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6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6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6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6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6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6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6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6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6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6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6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6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6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6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6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6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6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6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6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6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6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6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6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6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6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6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6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6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6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6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6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6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6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6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6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6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6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6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6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6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6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6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6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6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6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6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6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6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6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6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6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6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6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6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6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6">
        <v>41852.291666666664</v>
      </c>
    </row>
    <row r="160" spans="1:20" ht="7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6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6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6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6">
        <v>42568.179965277777</v>
      </c>
    </row>
    <row r="164" spans="1:20" ht="7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6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6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6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6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6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6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6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6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6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6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6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6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6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6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6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6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6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6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6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6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6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6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6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6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6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6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6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6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6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6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6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6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6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6">
        <v>42403.784027777772</v>
      </c>
    </row>
    <row r="198" spans="1:20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6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6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6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6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6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6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6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6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6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6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6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6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6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6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6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6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6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6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6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6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6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6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6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6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6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6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6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6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6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6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6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6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6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6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6">
        <v>42383.761759259258</v>
      </c>
    </row>
    <row r="233" spans="1:20" ht="7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6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6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6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6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6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6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6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6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6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6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6">
        <v>41937.124884259261</v>
      </c>
    </row>
    <row r="244" spans="1:20" ht="7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6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6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6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6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6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6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6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6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 T1">
    <cfRule type="colorScale" priority="1">
      <colorScale>
        <cfvo type="min"/>
        <cfvo type="percent" val="90"/>
        <color rgb="FFFF0066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A71F0-8C91-48B5-99F1-6D95072EF242}">
  <dimension ref="A1:C15"/>
  <sheetViews>
    <sheetView tabSelected="1" workbookViewId="0">
      <selection activeCell="C1" sqref="C1:C1048576"/>
    </sheetView>
  </sheetViews>
  <sheetFormatPr defaultRowHeight="14.4" x14ac:dyDescent="0.3"/>
  <cols>
    <col min="1" max="1" width="24" customWidth="1"/>
    <col min="2" max="2" width="11.33203125" style="25" customWidth="1"/>
    <col min="3" max="3" width="11.77734375" style="22" customWidth="1"/>
  </cols>
  <sheetData>
    <row r="1" spans="1:3" x14ac:dyDescent="0.3">
      <c r="B1" s="25" t="s">
        <v>8393</v>
      </c>
      <c r="C1" s="22" t="s">
        <v>8394</v>
      </c>
    </row>
    <row r="2" spans="1:3" x14ac:dyDescent="0.3">
      <c r="A2" t="s">
        <v>8395</v>
      </c>
      <c r="B2" s="25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t="s">
        <v>8396</v>
      </c>
      <c r="B3" s="24">
        <f>MEDIAN('Successful US Kickstarters'!D:D)</f>
        <v>3000</v>
      </c>
      <c r="C3" s="22">
        <f>MEDIAN('Failed US Kickstarters'!D:D)</f>
        <v>5000</v>
      </c>
    </row>
    <row r="5" spans="1:3" x14ac:dyDescent="0.3">
      <c r="A5" t="s">
        <v>8399</v>
      </c>
      <c r="B5" s="25">
        <f>_xlfn.STDEV.P('Successful US Kickstarters'!D:D)</f>
        <v>7748.7537726373303</v>
      </c>
      <c r="C5" s="22">
        <f>_xlfn.STDEV.P('Failed US Kickstarters'!D:D)</f>
        <v>21967.731061515115</v>
      </c>
    </row>
    <row r="6" spans="1:3" x14ac:dyDescent="0.3">
      <c r="A6" t="s">
        <v>8400</v>
      </c>
      <c r="B6" s="25">
        <f>_xlfn.QUARTILE.EXC('Successful US Kickstarters'!D:D, 3)</f>
        <v>5000</v>
      </c>
      <c r="C6" s="22">
        <f>_xlfn.QUARTILE.EXC('Failed US Kickstarters'!D:D, 3)</f>
        <v>10000</v>
      </c>
    </row>
    <row r="7" spans="1:3" x14ac:dyDescent="0.3">
      <c r="A7" t="s">
        <v>8401</v>
      </c>
      <c r="B7" s="25">
        <f>_xlfn.QUARTILE.EXC('Successful US Kickstarters'!D:D, 1)</f>
        <v>1500</v>
      </c>
      <c r="C7" s="22">
        <f>_xlfn.QUARTILE.EXC('Failed US Kickstarters'!D:D, 1)</f>
        <v>2000</v>
      </c>
    </row>
    <row r="8" spans="1:3" x14ac:dyDescent="0.3">
      <c r="A8" t="s">
        <v>8402</v>
      </c>
      <c r="B8" s="25">
        <f>B6-B7</f>
        <v>3500</v>
      </c>
      <c r="C8" s="22">
        <f>C6-C7</f>
        <v>8000</v>
      </c>
    </row>
    <row r="11" spans="1:3" x14ac:dyDescent="0.3">
      <c r="A11" t="s">
        <v>8397</v>
      </c>
      <c r="B11" s="25">
        <f>AVERAGE('Successful US Kickstarters'!E:E)</f>
        <v>5601.5458009708727</v>
      </c>
      <c r="C11" s="22">
        <f>AVERAGE('Failed US Kickstarters'!E:E)</f>
        <v>558.65484000000004</v>
      </c>
    </row>
    <row r="12" spans="1:3" x14ac:dyDescent="0.3">
      <c r="A12" t="s">
        <v>8398</v>
      </c>
      <c r="B12" s="25">
        <f>MEDIAN('Successful US Kickstarters'!E:E)</f>
        <v>3167.5</v>
      </c>
      <c r="C12" s="22">
        <f>MEDIAN('Failed US Kickstarters'!E:E)</f>
        <v>103</v>
      </c>
    </row>
    <row r="13" spans="1:3" x14ac:dyDescent="0.3">
      <c r="A13" t="s">
        <v>8403</v>
      </c>
      <c r="B13" s="25">
        <f>_xlfn.QUARTILE.EXC('Successful US Kickstarters'!E:E, 3)</f>
        <v>5699</v>
      </c>
      <c r="C13" s="22">
        <f>_xlfn.QUARTILE.EXC('Failed US Kickstarters'!E:E, 3)</f>
        <v>501</v>
      </c>
    </row>
    <row r="14" spans="1:3" x14ac:dyDescent="0.3">
      <c r="A14" t="s">
        <v>8404</v>
      </c>
      <c r="B14" s="25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3">
      <c r="A15" t="s">
        <v>8405</v>
      </c>
      <c r="B15" s="25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7577D-5D4A-4258-9D80-94C391117A52}">
  <dimension ref="A1:T413"/>
  <sheetViews>
    <sheetView topLeftCell="B1" workbookViewId="0">
      <selection activeCell="C3" sqref="C3"/>
    </sheetView>
  </sheetViews>
  <sheetFormatPr defaultRowHeight="14.4" x14ac:dyDescent="0.3"/>
  <cols>
    <col min="2" max="2" width="22.77734375" customWidth="1"/>
    <col min="3" max="3" width="33.5546875" style="3" customWidth="1"/>
    <col min="4" max="4" width="16" customWidth="1"/>
    <col min="6" max="6" width="10.5546875" customWidth="1"/>
    <col min="9" max="9" width="13.88671875" customWidth="1"/>
    <col min="10" max="10" width="13.77734375" customWidth="1"/>
    <col min="11" max="11" width="13" customWidth="1"/>
    <col min="12" max="12" width="15.33203125" customWidth="1"/>
    <col min="13" max="13" width="11.6640625" customWidth="1"/>
    <col min="14" max="14" width="24" customWidth="1"/>
    <col min="15" max="15" width="17.109375" customWidth="1"/>
    <col min="16" max="16" width="17.33203125" customWidth="1"/>
    <col min="17" max="17" width="11.21875" customWidth="1"/>
    <col min="18" max="18" width="16.5546875" customWidth="1"/>
    <col min="19" max="19" width="27" customWidth="1"/>
    <col min="20" max="20" width="2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21" t="s">
        <v>8365</v>
      </c>
      <c r="T1" s="1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6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6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6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6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6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6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6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6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6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6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6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6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6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6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6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6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6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6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6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6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6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6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6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6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6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6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6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6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6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6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6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6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6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6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6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6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6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6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6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6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6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6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6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6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6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6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6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6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6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6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6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6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6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6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6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6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6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6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6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6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6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6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6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6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6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6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6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6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6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6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6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6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6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6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6">
        <v>41000.834004629629</v>
      </c>
    </row>
    <row r="77" spans="1:20" ht="57.6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6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6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6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6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6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6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6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6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6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6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6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6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6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6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6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6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6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6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6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6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6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6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6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6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6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6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6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6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6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6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6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6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6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6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6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6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6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6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6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6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6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6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6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6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6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6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6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6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6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6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6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6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6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6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6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6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6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6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6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6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6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6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6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6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6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6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6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6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6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6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6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6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6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6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6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6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6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6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6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6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6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6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6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6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6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6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6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6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6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6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6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6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6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6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6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6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6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6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6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6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6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6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6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6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6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6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6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6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6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6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6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6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6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6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6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6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6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6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6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6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6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6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6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6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6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6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6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6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6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6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6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6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6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6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6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6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6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6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6">
        <v>41791.165972222225</v>
      </c>
    </row>
    <row r="216" spans="1:20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6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6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6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6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6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6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6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6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6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6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6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6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6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6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6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6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6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6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6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6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6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6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6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6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6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6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6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6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6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6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6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6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6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6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6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6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6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6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6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6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6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6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6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6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6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6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6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6">
        <v>41949.249305555553</v>
      </c>
    </row>
    <row r="264" spans="1:20" ht="57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6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6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6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6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6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6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6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6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6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6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6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6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6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6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6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6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6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6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6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6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6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6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6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6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6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6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6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6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6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6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6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6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6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6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6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6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6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6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6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6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6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6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6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6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6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6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6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6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6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6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6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6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6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6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6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6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6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6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6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6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6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6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6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6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6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6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6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6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6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6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6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6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6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6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6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6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6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6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6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6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6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6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6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6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6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6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6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6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6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6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6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6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6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6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6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6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6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6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6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6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6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6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6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6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6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6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6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6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6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6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6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6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6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6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6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6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6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6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6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6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6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6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6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6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6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6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6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6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6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6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6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6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6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6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6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6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6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6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6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6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6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6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6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6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6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6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6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6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6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6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 T1">
    <cfRule type="colorScale" priority="1">
      <colorScale>
        <cfvo type="min"/>
        <cfvo type="percent" val="90"/>
        <color rgb="FFFF0066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Outcomes</vt:lpstr>
      <vt:lpstr>Subcategory Statistics</vt:lpstr>
      <vt:lpstr>Outcomes Based on Launch Date</vt:lpstr>
      <vt:lpstr>Edinburgh Research</vt:lpstr>
      <vt:lpstr>Kickstarter</vt:lpstr>
      <vt:lpstr>Failed US Kickstarters</vt:lpstr>
      <vt:lpstr>Descriptive Statistics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Blake Belnap</cp:lastModifiedBy>
  <dcterms:created xsi:type="dcterms:W3CDTF">2017-04-20T15:17:24Z</dcterms:created>
  <dcterms:modified xsi:type="dcterms:W3CDTF">2020-02-24T08:04:00Z</dcterms:modified>
</cp:coreProperties>
</file>