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5" i="1"/>
  <c r="D26"/>
  <c r="D24"/>
  <c r="D22"/>
  <c r="D21"/>
  <c r="C22"/>
  <c r="C21"/>
  <c r="D20"/>
  <c r="C6"/>
  <c r="D11"/>
  <c r="D10"/>
  <c r="D9"/>
  <c r="C8"/>
  <c r="D8" s="1"/>
  <c r="D6"/>
  <c r="D7"/>
  <c r="D5"/>
  <c r="C12" l="1"/>
  <c r="C14" s="1"/>
  <c r="D12" l="1"/>
  <c r="C13"/>
  <c r="C28"/>
  <c r="C29" s="1"/>
  <c r="D27"/>
  <c r="D28" l="1"/>
  <c r="C30"/>
</calcChain>
</file>

<file path=xl/comments1.xml><?xml version="1.0" encoding="utf-8"?>
<comments xmlns="http://schemas.openxmlformats.org/spreadsheetml/2006/main">
  <authors>
    <author>Автор</author>
  </authors>
  <commentList>
    <comment ref="B7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1 spare every 30 drives</t>
        </r>
      </text>
    </comment>
    <comment ref="B21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10% recommended (not needed in most cases)</t>
        </r>
      </text>
    </comment>
    <comment ref="B2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10%</t>
        </r>
      </text>
    </comment>
    <comment ref="B2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WTF?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2 spare per first 100 disks + 2 spare for every 84 next disks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CAN be used from 0% (no reservation) up to 100% (full LUN size reservation)</t>
        </r>
      </text>
    </comment>
    <comment ref="B2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rarely used reservation at aggregate level. Usually can be set to 0%
default set: 4.5%</t>
        </r>
      </text>
    </comment>
    <comment ref="B27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formula:
raw disks/RAID size (16) * 2 (parity drives per RG for RAID-DP)</t>
        </r>
      </text>
    </comment>
  </commentList>
</comments>
</file>

<file path=xl/sharedStrings.xml><?xml version="1.0" encoding="utf-8"?>
<sst xmlns="http://schemas.openxmlformats.org/spreadsheetml/2006/main" count="27" uniqueCount="21">
  <si>
    <t>EMC</t>
  </si>
  <si>
    <t>Useable Space</t>
  </si>
  <si>
    <t>Snap (10%)</t>
  </si>
  <si>
    <t>RAID</t>
  </si>
  <si>
    <t>Disk Format Reserve</t>
  </si>
  <si>
    <t>Vault Reserve</t>
  </si>
  <si>
    <t>Overhead (520b)</t>
  </si>
  <si>
    <t>Raw Capacity</t>
  </si>
  <si>
    <t>Number of Disk Shelves</t>
  </si>
  <si>
    <t>Percent Useable</t>
  </si>
  <si>
    <t># Drives</t>
  </si>
  <si>
    <t>Capacity (GB)</t>
  </si>
  <si>
    <t>Hot Spares (1 per DAE)</t>
  </si>
  <si>
    <t>NetApp</t>
  </si>
  <si>
    <t>Right Sizing (formatting)</t>
  </si>
  <si>
    <t>WAFL reserve</t>
  </si>
  <si>
    <t>Core Dump reserve</t>
  </si>
  <si>
    <t>Hot Spare</t>
  </si>
  <si>
    <t>Snapshots reserve</t>
  </si>
  <si>
    <t>Aggregate Snap reserve</t>
  </si>
  <si>
    <t>Parity RAID-DP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</si>
</sst>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b/>
      <sz val="14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0" fontId="7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-0.11797419072615926"/>
                  <c:y val="6.7452610090405388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chemeClr val="bg1"/>
                        </a:solidFill>
                      </a:rPr>
                      <a:t>39%</a:t>
                    </a:r>
                  </a:p>
                </c:rich>
              </c:tx>
              <c:showPercent val="1"/>
            </c:dLbl>
            <c:showPercent val="1"/>
            <c:showLeaderLines val="1"/>
          </c:dLbls>
          <c:cat>
            <c:strRef>
              <c:f>Лист1!$B$5:$B$11</c:f>
              <c:strCache>
                <c:ptCount val="7"/>
                <c:pt idx="0">
                  <c:v>Useable Space</c:v>
                </c:pt>
                <c:pt idx="1">
                  <c:v>Snap (10%)</c:v>
                </c:pt>
                <c:pt idx="2">
                  <c:v>Hot Spares (1 per DAE)</c:v>
                </c:pt>
                <c:pt idx="3">
                  <c:v>RAID</c:v>
                </c:pt>
                <c:pt idx="4">
                  <c:v>Disk Format Reserve</c:v>
                </c:pt>
                <c:pt idx="5">
                  <c:v>Vault Reserve</c:v>
                </c:pt>
                <c:pt idx="6">
                  <c:v>Overhead (520b)</c:v>
                </c:pt>
              </c:strCache>
            </c:strRef>
          </c:cat>
          <c:val>
            <c:numRef>
              <c:f>Лист1!$C$5:$C$11</c:f>
              <c:numCache>
                <c:formatCode>General</c:formatCode>
                <c:ptCount val="7"/>
                <c:pt idx="0">
                  <c:v>120</c:v>
                </c:pt>
                <c:pt idx="1">
                  <c:v>12</c:v>
                </c:pt>
                <c:pt idx="2">
                  <c:v>10</c:v>
                </c:pt>
                <c:pt idx="3">
                  <c:v>147</c:v>
                </c:pt>
                <c:pt idx="4">
                  <c:v>12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Lbls>
            <c:dLbl>
              <c:idx val="0"/>
              <c:layout>
                <c:manualLayout>
                  <c:x val="-0.11731671041119859"/>
                  <c:y val="-0.16284922717993586"/>
                </c:manualLayout>
              </c:layout>
              <c:tx>
                <c:rich>
                  <a:bodyPr/>
                  <a:lstStyle/>
                  <a:p>
                    <a:r>
                      <a:rPr lang="en-US" sz="1400" b="1">
                        <a:solidFill>
                          <a:schemeClr val="bg1"/>
                        </a:solidFill>
                      </a:rPr>
                      <a:t>69%</a:t>
                    </a:r>
                  </a:p>
                </c:rich>
              </c:tx>
              <c:showPercent val="1"/>
            </c:dLbl>
            <c:showPercent val="1"/>
            <c:showLeaderLines val="1"/>
          </c:dLbls>
          <c:cat>
            <c:strRef>
              <c:f>Лист1!$B$20:$B$27</c:f>
              <c:strCache>
                <c:ptCount val="8"/>
                <c:pt idx="0">
                  <c:v>Useable Space</c:v>
                </c:pt>
                <c:pt idx="1">
                  <c:v>Right Sizing (formatting)</c:v>
                </c:pt>
                <c:pt idx="2">
                  <c:v>WAFL reserve</c:v>
                </c:pt>
                <c:pt idx="3">
                  <c:v>Core Dump reserve</c:v>
                </c:pt>
                <c:pt idx="4">
                  <c:v>Hot Spare</c:v>
                </c:pt>
                <c:pt idx="5">
                  <c:v>Snapshots reserve</c:v>
                </c:pt>
                <c:pt idx="6">
                  <c:v>Aggregate Snap reserve</c:v>
                </c:pt>
                <c:pt idx="7">
                  <c:v>Parity RAID-DP</c:v>
                </c:pt>
              </c:strCache>
            </c:strRef>
          </c:cat>
          <c:val>
            <c:numRef>
              <c:f>Лист1!$C$20:$C$27</c:f>
              <c:numCache>
                <c:formatCode>General</c:formatCode>
                <c:ptCount val="8"/>
                <c:pt idx="0">
                  <c:v>120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22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47625</xdr:rowOff>
    </xdr:from>
    <xdr:to>
      <xdr:col>12</xdr:col>
      <xdr:colOff>419100</xdr:colOff>
      <xdr:row>16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16</xdr:row>
      <xdr:rowOff>180975</xdr:rowOff>
    </xdr:from>
    <xdr:to>
      <xdr:col>12</xdr:col>
      <xdr:colOff>409575</xdr:colOff>
      <xdr:row>31</xdr:row>
      <xdr:rowOff>66675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37"/>
  <sheetViews>
    <sheetView tabSelected="1" topLeftCell="B1" workbookViewId="0">
      <selection activeCell="D15" sqref="D15"/>
    </sheetView>
  </sheetViews>
  <sheetFormatPr defaultRowHeight="15"/>
  <cols>
    <col min="2" max="2" width="30.42578125" customWidth="1"/>
    <col min="3" max="3" width="11.42578125" customWidth="1"/>
    <col min="4" max="4" width="12.42578125" customWidth="1"/>
  </cols>
  <sheetData>
    <row r="3" spans="2:5" ht="18.75">
      <c r="B3" s="6" t="s">
        <v>0</v>
      </c>
    </row>
    <row r="4" spans="2:5">
      <c r="C4" t="s">
        <v>10</v>
      </c>
      <c r="D4" t="s">
        <v>11</v>
      </c>
      <c r="E4" s="2">
        <v>146</v>
      </c>
    </row>
    <row r="5" spans="2:5">
      <c r="B5" t="s">
        <v>1</v>
      </c>
      <c r="C5" s="1">
        <v>120</v>
      </c>
      <c r="D5" s="1">
        <f>E4*C5</f>
        <v>17520</v>
      </c>
    </row>
    <row r="6" spans="2:5">
      <c r="B6" t="s">
        <v>2</v>
      </c>
      <c r="C6">
        <f>C5/10</f>
        <v>12</v>
      </c>
      <c r="D6">
        <f>E4*C6</f>
        <v>1752</v>
      </c>
    </row>
    <row r="7" spans="2:5">
      <c r="B7" t="s">
        <v>12</v>
      </c>
      <c r="C7">
        <v>10</v>
      </c>
      <c r="D7">
        <f>E4*C7</f>
        <v>1460</v>
      </c>
    </row>
    <row r="8" spans="2:5">
      <c r="B8" t="s">
        <v>3</v>
      </c>
      <c r="C8">
        <f>(C5+C6+C9+C11)</f>
        <v>147</v>
      </c>
      <c r="D8">
        <f>E4*C8</f>
        <v>21462</v>
      </c>
    </row>
    <row r="9" spans="2:5">
      <c r="B9" t="s">
        <v>4</v>
      </c>
      <c r="C9">
        <v>12</v>
      </c>
      <c r="D9">
        <f>E4*C9</f>
        <v>1752</v>
      </c>
    </row>
    <row r="10" spans="2:5">
      <c r="B10" t="s">
        <v>5</v>
      </c>
      <c r="C10">
        <v>5</v>
      </c>
      <c r="D10">
        <f>E4*C10</f>
        <v>730</v>
      </c>
    </row>
    <row r="11" spans="2:5">
      <c r="B11" t="s">
        <v>6</v>
      </c>
      <c r="C11">
        <v>3</v>
      </c>
      <c r="D11">
        <f>E4*C11</f>
        <v>438</v>
      </c>
    </row>
    <row r="12" spans="2:5">
      <c r="B12" t="s">
        <v>7</v>
      </c>
      <c r="C12">
        <f>C8+C7+C5+C6+C9+C11+C10</f>
        <v>309</v>
      </c>
      <c r="D12">
        <f>E4*C12</f>
        <v>45114</v>
      </c>
    </row>
    <row r="13" spans="2:5">
      <c r="B13" t="s">
        <v>8</v>
      </c>
      <c r="C13">
        <f>ROUNDUP(C12/15,0)</f>
        <v>21</v>
      </c>
    </row>
    <row r="14" spans="2:5" ht="15.75">
      <c r="B14" t="s">
        <v>9</v>
      </c>
      <c r="C14" s="3">
        <f>C5/C12</f>
        <v>0.38834951456310679</v>
      </c>
    </row>
    <row r="18" spans="2:4" ht="18.75">
      <c r="B18" s="6" t="s">
        <v>13</v>
      </c>
    </row>
    <row r="19" spans="2:4">
      <c r="C19" t="s">
        <v>10</v>
      </c>
      <c r="D19" t="s">
        <v>11</v>
      </c>
    </row>
    <row r="20" spans="2:4">
      <c r="B20" t="s">
        <v>1</v>
      </c>
      <c r="C20" s="1">
        <v>120</v>
      </c>
      <c r="D20" s="1">
        <f>E4*C20</f>
        <v>17520</v>
      </c>
    </row>
    <row r="21" spans="2:4">
      <c r="B21" t="s">
        <v>14</v>
      </c>
      <c r="C21">
        <f>C20/10</f>
        <v>12</v>
      </c>
      <c r="D21">
        <f>E4*C21</f>
        <v>1752</v>
      </c>
    </row>
    <row r="22" spans="2:4">
      <c r="B22" t="s">
        <v>15</v>
      </c>
      <c r="C22">
        <f>C20/10</f>
        <v>12</v>
      </c>
      <c r="D22">
        <f>E4*C22</f>
        <v>1752</v>
      </c>
    </row>
    <row r="23" spans="2:4">
      <c r="B23" t="s">
        <v>16</v>
      </c>
      <c r="C23">
        <v>0</v>
      </c>
      <c r="D23">
        <v>0</v>
      </c>
    </row>
    <row r="24" spans="2:4">
      <c r="B24" t="s">
        <v>17</v>
      </c>
      <c r="C24">
        <v>4</v>
      </c>
      <c r="D24">
        <f>E4*C24</f>
        <v>584</v>
      </c>
    </row>
    <row r="25" spans="2:4">
      <c r="B25" t="s">
        <v>18</v>
      </c>
      <c r="C25">
        <v>0</v>
      </c>
      <c r="D25">
        <f>E4*C25</f>
        <v>0</v>
      </c>
    </row>
    <row r="26" spans="2:4">
      <c r="B26" t="s">
        <v>19</v>
      </c>
      <c r="C26">
        <v>5</v>
      </c>
      <c r="D26">
        <f>E4*C26</f>
        <v>730</v>
      </c>
    </row>
    <row r="27" spans="2:4">
      <c r="B27" t="s">
        <v>20</v>
      </c>
      <c r="C27">
        <v>22</v>
      </c>
      <c r="D27">
        <f>E4*C27</f>
        <v>3212</v>
      </c>
    </row>
    <row r="28" spans="2:4">
      <c r="B28" t="s">
        <v>7</v>
      </c>
      <c r="C28">
        <f>C20+C21+C22+C23+C24+C25+C26+C27</f>
        <v>175</v>
      </c>
      <c r="D28">
        <f>E4*C28</f>
        <v>25550</v>
      </c>
    </row>
    <row r="29" spans="2:4">
      <c r="B29" t="s">
        <v>8</v>
      </c>
      <c r="C29">
        <f>ROUNDUP(C28/14,0)</f>
        <v>13</v>
      </c>
    </row>
    <row r="30" spans="2:4">
      <c r="B30" t="s">
        <v>9</v>
      </c>
      <c r="C30" s="4">
        <f>C20/C28</f>
        <v>0.68571428571428572</v>
      </c>
    </row>
    <row r="37" spans="4:6">
      <c r="D37" s="5"/>
      <c r="E37" s="5"/>
      <c r="F37" s="5"/>
    </row>
  </sheetData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2009-08-28T16:58:31Z</dcterms:modified>
</cp:coreProperties>
</file>