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8" i="1"/>
  <c r="L31" s="1"/>
  <c r="L32" s="1"/>
  <c r="G48"/>
  <c r="E48"/>
  <c r="F48"/>
  <c r="D48"/>
  <c r="J31" l="1"/>
  <c r="J32" s="1"/>
  <c r="K31"/>
  <c r="K32" s="1"/>
  <c r="L33"/>
  <c r="K18"/>
  <c r="K5"/>
  <c r="K33" l="1"/>
  <c r="J33"/>
</calcChain>
</file>

<file path=xl/sharedStrings.xml><?xml version="1.0" encoding="utf-8"?>
<sst xmlns="http://schemas.openxmlformats.org/spreadsheetml/2006/main" count="114" uniqueCount="96">
  <si>
    <t>Organic</t>
  </si>
  <si>
    <t>Detailed</t>
  </si>
  <si>
    <t>High</t>
  </si>
  <si>
    <t>TIME</t>
  </si>
  <si>
    <t>&lt; 50% use of</t>
  </si>
  <si>
    <t>STOR</t>
  </si>
  <si>
    <t>VIRT</t>
  </si>
  <si>
    <t>TOOL</t>
  </si>
  <si>
    <t>Low</t>
  </si>
  <si>
    <t>Nominal</t>
  </si>
  <si>
    <t>Cost Driver</t>
  </si>
  <si>
    <t>Very Low</t>
  </si>
  <si>
    <t>Very High</t>
  </si>
  <si>
    <t>Extra High</t>
  </si>
  <si>
    <t>RELY</t>
  </si>
  <si>
    <t>Slight inconvenience</t>
  </si>
  <si>
    <t>Easily recover losses</t>
  </si>
  <si>
    <t>Recoverable losses</t>
  </si>
  <si>
    <t>High financial loss</t>
  </si>
  <si>
    <t>Risk to human life</t>
  </si>
  <si>
    <t>DATA</t>
  </si>
  <si>
    <t>D/P &lt; 10</t>
  </si>
  <si>
    <t>D/P &gt; 1000</t>
  </si>
  <si>
    <t>CPLX</t>
  </si>
  <si>
    <t>TURN</t>
  </si>
  <si>
    <t>Interactive</t>
  </si>
  <si>
    <t>&lt;4 hrs</t>
  </si>
  <si>
    <t>4-12 hrs</t>
  </si>
  <si>
    <t>&gt;12 hrs</t>
  </si>
  <si>
    <t>ACAP</t>
  </si>
  <si>
    <t>15th percentile</t>
  </si>
  <si>
    <t>25th percentile</t>
  </si>
  <si>
    <t>55th percentile</t>
  </si>
  <si>
    <t>75th percentile</t>
  </si>
  <si>
    <t>90th percentile</t>
  </si>
  <si>
    <t>AEXP</t>
  </si>
  <si>
    <t>&lt; 4 mos experience</t>
  </si>
  <si>
    <t>1 year</t>
  </si>
  <si>
    <t>3 years</t>
  </si>
  <si>
    <t>6 years</t>
  </si>
  <si>
    <t>12 years</t>
  </si>
  <si>
    <t>PCAP</t>
  </si>
  <si>
    <t>VEXP</t>
  </si>
  <si>
    <t>&lt; 1 month</t>
  </si>
  <si>
    <t>4 months</t>
  </si>
  <si>
    <t>MODP</t>
  </si>
  <si>
    <t>No use</t>
  </si>
  <si>
    <t>Beginning use</t>
  </si>
  <si>
    <t>Some use</t>
  </si>
  <si>
    <t>General use</t>
  </si>
  <si>
    <t>Routine use</t>
  </si>
  <si>
    <t>Basic use of microprocessor tools</t>
  </si>
  <si>
    <t>Basic use of small tools</t>
  </si>
  <si>
    <t>Strong use of small tools and basic use of large tools</t>
  </si>
  <si>
    <t>Strong use of large tools and use of test tools</t>
  </si>
  <si>
    <t>Advanced use of large tools</t>
  </si>
  <si>
    <t>SCED</t>
  </si>
  <si>
    <t>75% of nominal</t>
  </si>
  <si>
    <t>85% of nominal</t>
  </si>
  <si>
    <t>100% of nominal</t>
  </si>
  <si>
    <t>130% of nominal</t>
  </si>
  <si>
    <t>160% of nominal</t>
  </si>
  <si>
    <t>Other calcs</t>
  </si>
  <si>
    <t>Effort Multiplier Rating</t>
  </si>
  <si>
    <t>10 &lt; D/P &lt; 100</t>
  </si>
  <si>
    <t>100 &lt; D/P &lt; 1000</t>
  </si>
  <si>
    <t>Major chg 1 per 12 mos, min; 1 per mo</t>
  </si>
  <si>
    <t>Maj: 1/6 mos; Min: 1/2 wks</t>
  </si>
  <si>
    <t>Maj: 1/2 mos; Min: 1/week</t>
  </si>
  <si>
    <t>Maj: 1/2 wks; Min: 1/2 days</t>
  </si>
  <si>
    <t>Ratin</t>
  </si>
  <si>
    <t>Control Operation</t>
  </si>
  <si>
    <t>Computational Operatoins</t>
  </si>
  <si>
    <t>Device-dependant Operations</t>
  </si>
  <si>
    <t>Data Management Operations</t>
  </si>
  <si>
    <t>Highly Nested SP perators, compound predicates, queue and stack control</t>
  </si>
  <si>
    <t>Evaluation of some complex expresssions</t>
  </si>
  <si>
    <t>Simple read/write statements with simple formats</t>
  </si>
  <si>
    <t>Archive Mgmt</t>
  </si>
  <si>
    <t>Build</t>
  </si>
  <si>
    <t>Report Processing</t>
  </si>
  <si>
    <t>Comms Mgmt</t>
  </si>
  <si>
    <t>Student Support</t>
  </si>
  <si>
    <t>Operator Support</t>
  </si>
  <si>
    <t>Stat Analysis</t>
  </si>
  <si>
    <t>Startup/Shutdown</t>
  </si>
  <si>
    <t>Error Handling</t>
  </si>
  <si>
    <t>Unit 1 CBT</t>
  </si>
  <si>
    <t>Unit 2 CBT</t>
  </si>
  <si>
    <t>Unit 3 CBT</t>
  </si>
  <si>
    <t>Unit 4 CBT</t>
  </si>
  <si>
    <t>Registration</t>
  </si>
  <si>
    <t>Unit 5 CBT</t>
  </si>
  <si>
    <t>SM</t>
  </si>
  <si>
    <t>Tdev</t>
  </si>
  <si>
    <t>Avg. Staff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</si>
</sst>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8"/>
  <sheetViews>
    <sheetView tabSelected="1" topLeftCell="A13" workbookViewId="0">
      <selection activeCell="I40" sqref="I40"/>
    </sheetView>
  </sheetViews>
  <sheetFormatPr defaultRowHeight="15"/>
  <cols>
    <col min="3" max="3" width="11.5703125" customWidth="1"/>
    <col min="4" max="4" width="11.28515625" customWidth="1"/>
    <col min="8" max="8" width="11.28515625" customWidth="1"/>
    <col min="10" max="10" width="15.140625" customWidth="1"/>
    <col min="11" max="11" width="10.7109375" bestFit="1" customWidth="1"/>
  </cols>
  <sheetData>
    <row r="2" spans="1:11">
      <c r="A2" t="s">
        <v>0</v>
      </c>
    </row>
    <row r="3" spans="1:11">
      <c r="A3" t="s">
        <v>1</v>
      </c>
      <c r="C3" t="s">
        <v>10</v>
      </c>
      <c r="D3" t="s">
        <v>11</v>
      </c>
      <c r="E3" t="s">
        <v>8</v>
      </c>
      <c r="F3" t="s">
        <v>9</v>
      </c>
      <c r="G3" t="s">
        <v>2</v>
      </c>
      <c r="H3" t="s">
        <v>12</v>
      </c>
      <c r="I3" t="s">
        <v>13</v>
      </c>
      <c r="J3" t="s">
        <v>63</v>
      </c>
      <c r="K3" t="s">
        <v>62</v>
      </c>
    </row>
    <row r="4" spans="1:11">
      <c r="C4" t="s">
        <v>14</v>
      </c>
      <c r="D4" t="s">
        <v>15</v>
      </c>
      <c r="E4" t="s">
        <v>16</v>
      </c>
      <c r="F4" s="2" t="s">
        <v>17</v>
      </c>
      <c r="G4" t="s">
        <v>18</v>
      </c>
      <c r="H4" t="s">
        <v>19</v>
      </c>
      <c r="J4" s="3">
        <v>1</v>
      </c>
    </row>
    <row r="5" spans="1:11">
      <c r="C5" t="s">
        <v>20</v>
      </c>
      <c r="E5" t="s">
        <v>21</v>
      </c>
      <c r="F5" s="2" t="s">
        <v>64</v>
      </c>
      <c r="G5" t="s">
        <v>65</v>
      </c>
      <c r="H5" t="s">
        <v>22</v>
      </c>
      <c r="J5" s="3">
        <v>1</v>
      </c>
      <c r="K5">
        <f>1000000/32000</f>
        <v>31.25</v>
      </c>
    </row>
    <row r="6" spans="1:11">
      <c r="C6" t="s">
        <v>23</v>
      </c>
      <c r="F6" s="2"/>
      <c r="J6" s="3">
        <v>1</v>
      </c>
    </row>
    <row r="7" spans="1:11">
      <c r="C7" t="s">
        <v>3</v>
      </c>
      <c r="F7" s="2" t="s">
        <v>4</v>
      </c>
      <c r="G7" s="1">
        <v>0.7</v>
      </c>
      <c r="H7" s="1">
        <v>0.85</v>
      </c>
      <c r="I7" s="1">
        <v>0.95</v>
      </c>
      <c r="J7" s="3">
        <v>1</v>
      </c>
    </row>
    <row r="8" spans="1:11">
      <c r="C8" t="s">
        <v>5</v>
      </c>
      <c r="F8" s="2" t="s">
        <v>4</v>
      </c>
      <c r="G8" s="1">
        <v>0.7</v>
      </c>
      <c r="H8" s="1">
        <v>0.85</v>
      </c>
      <c r="I8" s="1">
        <v>0.95</v>
      </c>
      <c r="J8" s="3">
        <v>1</v>
      </c>
    </row>
    <row r="9" spans="1:11">
      <c r="C9" t="s">
        <v>6</v>
      </c>
      <c r="E9" t="s">
        <v>66</v>
      </c>
      <c r="F9" s="2" t="s">
        <v>67</v>
      </c>
      <c r="G9" t="s">
        <v>68</v>
      </c>
      <c r="H9" t="s">
        <v>69</v>
      </c>
      <c r="J9" s="3">
        <v>1</v>
      </c>
    </row>
    <row r="10" spans="1:11">
      <c r="C10" t="s">
        <v>24</v>
      </c>
      <c r="E10" s="2" t="s">
        <v>25</v>
      </c>
      <c r="F10" t="s">
        <v>26</v>
      </c>
      <c r="G10" t="s">
        <v>27</v>
      </c>
      <c r="H10" t="s">
        <v>28</v>
      </c>
      <c r="J10" s="3">
        <v>0.87</v>
      </c>
    </row>
    <row r="11" spans="1:11">
      <c r="C11" t="s">
        <v>29</v>
      </c>
      <c r="D11" t="s">
        <v>30</v>
      </c>
      <c r="E11" t="s">
        <v>31</v>
      </c>
      <c r="F11" t="s">
        <v>32</v>
      </c>
      <c r="G11" s="2" t="s">
        <v>33</v>
      </c>
      <c r="H11" t="s">
        <v>34</v>
      </c>
      <c r="J11" s="3">
        <v>0.86</v>
      </c>
    </row>
    <row r="12" spans="1:11">
      <c r="C12" t="s">
        <v>35</v>
      </c>
      <c r="D12" t="s">
        <v>36</v>
      </c>
      <c r="E12" t="s">
        <v>37</v>
      </c>
      <c r="F12" s="2" t="s">
        <v>38</v>
      </c>
      <c r="G12" t="s">
        <v>39</v>
      </c>
      <c r="H12" t="s">
        <v>40</v>
      </c>
      <c r="J12" s="3">
        <v>1</v>
      </c>
    </row>
    <row r="13" spans="1:11">
      <c r="C13" t="s">
        <v>41</v>
      </c>
      <c r="D13" t="s">
        <v>30</v>
      </c>
      <c r="E13" t="s">
        <v>31</v>
      </c>
      <c r="F13" s="2" t="s">
        <v>32</v>
      </c>
      <c r="G13" s="4" t="s">
        <v>33</v>
      </c>
      <c r="H13" t="s">
        <v>34</v>
      </c>
      <c r="J13" s="3">
        <v>1</v>
      </c>
    </row>
    <row r="14" spans="1:11">
      <c r="C14" t="s">
        <v>42</v>
      </c>
      <c r="D14" t="s">
        <v>43</v>
      </c>
      <c r="E14" t="s">
        <v>44</v>
      </c>
      <c r="F14" s="2" t="s">
        <v>37</v>
      </c>
      <c r="G14" t="s">
        <v>38</v>
      </c>
      <c r="J14" s="3">
        <v>1</v>
      </c>
    </row>
    <row r="15" spans="1:11">
      <c r="C15" t="s">
        <v>45</v>
      </c>
      <c r="D15" t="s">
        <v>46</v>
      </c>
      <c r="E15" t="s">
        <v>47</v>
      </c>
      <c r="F15" t="s">
        <v>48</v>
      </c>
      <c r="G15" s="2" t="s">
        <v>49</v>
      </c>
      <c r="H15" t="s">
        <v>50</v>
      </c>
      <c r="J15" s="3">
        <v>0.91</v>
      </c>
    </row>
    <row r="16" spans="1:11">
      <c r="C16" t="s">
        <v>7</v>
      </c>
      <c r="D16" t="s">
        <v>51</v>
      </c>
      <c r="E16" t="s">
        <v>52</v>
      </c>
      <c r="F16" s="2" t="s">
        <v>53</v>
      </c>
      <c r="G16" t="s">
        <v>54</v>
      </c>
      <c r="H16" t="s">
        <v>55</v>
      </c>
      <c r="J16" s="3">
        <v>1</v>
      </c>
    </row>
    <row r="17" spans="3:12" ht="15.75" thickBot="1">
      <c r="C17" t="s">
        <v>56</v>
      </c>
      <c r="D17" t="s">
        <v>57</v>
      </c>
      <c r="E17" s="4" t="s">
        <v>58</v>
      </c>
      <c r="F17" s="2" t="s">
        <v>59</v>
      </c>
      <c r="G17" t="s">
        <v>60</v>
      </c>
      <c r="H17" t="s">
        <v>61</v>
      </c>
      <c r="J17" s="3">
        <v>1</v>
      </c>
    </row>
    <row r="18" spans="3:12" ht="15.75" thickBot="1">
      <c r="J18" s="5">
        <f>PRODUCT(J4:J17)</f>
        <v>0.68086199999999997</v>
      </c>
      <c r="K18" s="3">
        <f>AVERAGE(J4:J17)</f>
        <v>0.97428571428571431</v>
      </c>
    </row>
    <row r="21" spans="3:12">
      <c r="C21" t="s">
        <v>70</v>
      </c>
      <c r="D21" t="s">
        <v>71</v>
      </c>
      <c r="E21" t="s">
        <v>72</v>
      </c>
      <c r="F21" t="s">
        <v>73</v>
      </c>
      <c r="G21" t="s">
        <v>74</v>
      </c>
    </row>
    <row r="22" spans="3:12">
      <c r="C22" t="s">
        <v>11</v>
      </c>
      <c r="F22" s="4" t="s">
        <v>77</v>
      </c>
    </row>
    <row r="23" spans="3:12">
      <c r="C23" t="s">
        <v>8</v>
      </c>
      <c r="E23" s="2" t="s">
        <v>76</v>
      </c>
    </row>
    <row r="24" spans="3:12">
      <c r="C24" t="s">
        <v>9</v>
      </c>
      <c r="F24" s="2"/>
      <c r="G24" s="2"/>
    </row>
    <row r="25" spans="3:12">
      <c r="C25" t="s">
        <v>2</v>
      </c>
      <c r="D25" s="2" t="s">
        <v>75</v>
      </c>
    </row>
    <row r="26" spans="3:12">
      <c r="C26" t="s">
        <v>12</v>
      </c>
    </row>
    <row r="27" spans="3:12">
      <c r="C27" t="s">
        <v>13</v>
      </c>
    </row>
    <row r="30" spans="3:12">
      <c r="C30" t="s">
        <v>79</v>
      </c>
      <c r="D30">
        <v>1</v>
      </c>
      <c r="E30">
        <v>2</v>
      </c>
      <c r="F30">
        <v>3</v>
      </c>
      <c r="I30" t="s">
        <v>79</v>
      </c>
      <c r="J30">
        <v>1</v>
      </c>
      <c r="K30">
        <v>2</v>
      </c>
      <c r="L30">
        <v>3</v>
      </c>
    </row>
    <row r="31" spans="3:12">
      <c r="C31" t="s">
        <v>78</v>
      </c>
      <c r="D31">
        <v>4500</v>
      </c>
      <c r="I31" t="s">
        <v>93</v>
      </c>
      <c r="J31" s="3">
        <f>3.2*($J$18)*((D$48/1000)^1.05)</f>
        <v>27.019132055143739</v>
      </c>
      <c r="K31" s="3">
        <f t="shared" ref="K31:L31" si="0">3.2*($J$18)*((E$48/1000)^1.05)</f>
        <v>32.719880003014516</v>
      </c>
      <c r="L31" s="3">
        <f t="shared" si="0"/>
        <v>18.832518699343908</v>
      </c>
    </row>
    <row r="32" spans="3:12">
      <c r="C32" t="s">
        <v>80</v>
      </c>
      <c r="E32">
        <v>6500</v>
      </c>
      <c r="I32" t="s">
        <v>94</v>
      </c>
      <c r="J32" s="3">
        <f>2.5*(J31^0.38)</f>
        <v>8.7493368730625676</v>
      </c>
      <c r="K32" s="3">
        <f t="shared" ref="K32:L32" si="1">2.5*(K31^0.38)</f>
        <v>9.4095413595475321</v>
      </c>
      <c r="L32" s="3">
        <f t="shared" si="1"/>
        <v>7.6279037331247217</v>
      </c>
    </row>
    <row r="33" spans="3:12">
      <c r="C33" t="s">
        <v>81</v>
      </c>
      <c r="D33">
        <v>1000</v>
      </c>
      <c r="I33" t="s">
        <v>95</v>
      </c>
      <c r="J33" s="3">
        <f>J31/J32</f>
        <v>3.0881348434908436</v>
      </c>
      <c r="K33" s="3">
        <f t="shared" ref="K33:L33" si="2">K31/K32</f>
        <v>3.4773086968595766</v>
      </c>
      <c r="L33" s="3">
        <f t="shared" si="2"/>
        <v>2.4688983183626632</v>
      </c>
    </row>
    <row r="34" spans="3:12">
      <c r="C34" t="s">
        <v>82</v>
      </c>
      <c r="E34">
        <v>1800</v>
      </c>
    </row>
    <row r="35" spans="3:12">
      <c r="C35" t="s">
        <v>83</v>
      </c>
      <c r="E35">
        <v>1200</v>
      </c>
    </row>
    <row r="36" spans="3:12">
      <c r="C36" t="s">
        <v>84</v>
      </c>
      <c r="F36">
        <v>3000</v>
      </c>
    </row>
    <row r="37" spans="3:12">
      <c r="C37" t="s">
        <v>85</v>
      </c>
      <c r="D37">
        <v>1000</v>
      </c>
    </row>
    <row r="38" spans="3:12">
      <c r="C38" t="s">
        <v>86</v>
      </c>
      <c r="F38">
        <v>1000</v>
      </c>
    </row>
    <row r="39" spans="3:12">
      <c r="C39" t="s">
        <v>87</v>
      </c>
      <c r="D39">
        <v>2000</v>
      </c>
    </row>
    <row r="40" spans="3:12">
      <c r="C40" t="s">
        <v>88</v>
      </c>
      <c r="E40">
        <v>1500</v>
      </c>
    </row>
    <row r="41" spans="3:12">
      <c r="C41" t="s">
        <v>89</v>
      </c>
      <c r="E41">
        <v>2200</v>
      </c>
    </row>
    <row r="42" spans="3:12">
      <c r="C42" t="s">
        <v>90</v>
      </c>
      <c r="F42">
        <v>1800</v>
      </c>
    </row>
    <row r="43" spans="3:12">
      <c r="C43" t="s">
        <v>92</v>
      </c>
      <c r="F43">
        <v>1500</v>
      </c>
    </row>
    <row r="44" spans="3:12">
      <c r="C44" t="s">
        <v>91</v>
      </c>
      <c r="D44">
        <v>1000</v>
      </c>
    </row>
    <row r="45" spans="3:12">
      <c r="C45" t="s">
        <v>85</v>
      </c>
      <c r="D45">
        <v>500</v>
      </c>
    </row>
    <row r="46" spans="3:12">
      <c r="C46" t="s">
        <v>86</v>
      </c>
      <c r="F46">
        <v>500</v>
      </c>
    </row>
    <row r="47" spans="3:12">
      <c r="C47" t="s">
        <v>81</v>
      </c>
      <c r="D47">
        <v>1000</v>
      </c>
    </row>
    <row r="48" spans="3:12">
      <c r="D48">
        <f>SUM(D31:D47)</f>
        <v>11000</v>
      </c>
      <c r="E48">
        <f t="shared" ref="E48:F48" si="3">SUM(E31:E47)</f>
        <v>13200</v>
      </c>
      <c r="F48">
        <f t="shared" si="3"/>
        <v>7800</v>
      </c>
      <c r="G48">
        <f>SUM(D31:F47)</f>
        <v>32000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2020-07-02T15:18:38Z</dcterms:created>
  <dcterms:modified xsi:type="dcterms:W3CDTF">2020-07-02T16:14:39Z</dcterms:modified>
</cp:coreProperties>
</file>