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6675" windowHeight="59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9" i="1"/>
  <c r="L32" s="1"/>
  <c r="L33" s="1"/>
  <c r="G49"/>
  <c r="E49"/>
  <c r="F49"/>
  <c r="D49"/>
  <c r="J32" l="1"/>
  <c r="J33" s="1"/>
  <c r="K32"/>
  <c r="K33" s="1"/>
  <c r="L34"/>
  <c r="K5"/>
  <c r="K34" l="1"/>
  <c r="J34"/>
</calcChain>
</file>

<file path=xl/sharedStrings.xml><?xml version="1.0" encoding="utf-8"?>
<sst xmlns="http://schemas.openxmlformats.org/spreadsheetml/2006/main" count="119" uniqueCount="97">
  <si>
    <t>Organic</t>
  </si>
  <si>
    <t>Detailed</t>
  </si>
  <si>
    <t>High</t>
  </si>
  <si>
    <t>TIME</t>
  </si>
  <si>
    <t>&lt; 50% use of</t>
  </si>
  <si>
    <t>STOR</t>
  </si>
  <si>
    <t>VIRT</t>
  </si>
  <si>
    <t>TOOL</t>
  </si>
  <si>
    <t>Low</t>
  </si>
  <si>
    <t>Nominal</t>
  </si>
  <si>
    <t>Cost Driver</t>
  </si>
  <si>
    <t>Very Low</t>
  </si>
  <si>
    <t>Very High</t>
  </si>
  <si>
    <t>Extra High</t>
  </si>
  <si>
    <t>RELY</t>
  </si>
  <si>
    <t>Slight inconvenience</t>
  </si>
  <si>
    <t>Easily recover losses</t>
  </si>
  <si>
    <t>Recoverable losses</t>
  </si>
  <si>
    <t>High financial loss</t>
  </si>
  <si>
    <t>Risk to human life</t>
  </si>
  <si>
    <t>DATA</t>
  </si>
  <si>
    <t>D/P &lt; 10</t>
  </si>
  <si>
    <t>D/P &gt; 1000</t>
  </si>
  <si>
    <t>CPLX</t>
  </si>
  <si>
    <t>TURN</t>
  </si>
  <si>
    <t>Interactive</t>
  </si>
  <si>
    <t>&lt;4 hrs</t>
  </si>
  <si>
    <t>4-12 hrs</t>
  </si>
  <si>
    <t>&gt;12 hrs</t>
  </si>
  <si>
    <t>ACAP</t>
  </si>
  <si>
    <t>15th percentile</t>
  </si>
  <si>
    <t>25th percentile</t>
  </si>
  <si>
    <t>55th percentile</t>
  </si>
  <si>
    <t>75th percentile</t>
  </si>
  <si>
    <t>90th percentile</t>
  </si>
  <si>
    <t>AEXP</t>
  </si>
  <si>
    <t>&lt; 4 mos experience</t>
  </si>
  <si>
    <t>1 year</t>
  </si>
  <si>
    <t>3 years</t>
  </si>
  <si>
    <t>6 years</t>
  </si>
  <si>
    <t>12 years</t>
  </si>
  <si>
    <t>PCAP</t>
  </si>
  <si>
    <t>VEXP</t>
  </si>
  <si>
    <t>&lt; 1 month</t>
  </si>
  <si>
    <t>4 months</t>
  </si>
  <si>
    <t>MODP</t>
  </si>
  <si>
    <t>No use</t>
  </si>
  <si>
    <t>Beginning use</t>
  </si>
  <si>
    <t>Some use</t>
  </si>
  <si>
    <t>General use</t>
  </si>
  <si>
    <t>Routine use</t>
  </si>
  <si>
    <t>Basic use of microprocessor tools</t>
  </si>
  <si>
    <t>Basic use of small tools</t>
  </si>
  <si>
    <t>Strong use of small tools and basic use of large tools</t>
  </si>
  <si>
    <t>Strong use of large tools and use of test tools</t>
  </si>
  <si>
    <t>Advanced use of large tools</t>
  </si>
  <si>
    <t>SCED</t>
  </si>
  <si>
    <t>75% of nominal</t>
  </si>
  <si>
    <t>85% of nominal</t>
  </si>
  <si>
    <t>100% of nominal</t>
  </si>
  <si>
    <t>130% of nominal</t>
  </si>
  <si>
    <t>160% of nominal</t>
  </si>
  <si>
    <t>Other calcs</t>
  </si>
  <si>
    <t>Effort Multiplier Rating</t>
  </si>
  <si>
    <t>10 &lt; D/P &lt; 100</t>
  </si>
  <si>
    <t>100 &lt; D/P &lt; 1000</t>
  </si>
  <si>
    <t>Major chg 1 per 12 mos, min; 1 per mo</t>
  </si>
  <si>
    <t>Maj: 1/6 mos; Min: 1/2 wks</t>
  </si>
  <si>
    <t>Maj: 1/2 mos; Min: 1/week</t>
  </si>
  <si>
    <t>Maj: 1/2 wks; Min: 1/2 days</t>
  </si>
  <si>
    <t>Ratin</t>
  </si>
  <si>
    <t>Control Operation</t>
  </si>
  <si>
    <t>Computational Operatoins</t>
  </si>
  <si>
    <t>Device-dependant Operations</t>
  </si>
  <si>
    <t>Data Management Operations</t>
  </si>
  <si>
    <t>Highly Nested SP perators, compound predicates, queue and stack control</t>
  </si>
  <si>
    <t>Evaluation of some complex expresssions</t>
  </si>
  <si>
    <t>Simple read/write statements with simple formats</t>
  </si>
  <si>
    <t>Archive Mgmt</t>
  </si>
  <si>
    <t>Build</t>
  </si>
  <si>
    <t>Report Processing</t>
  </si>
  <si>
    <t>Comms Mgmt</t>
  </si>
  <si>
    <t>Student Support</t>
  </si>
  <si>
    <t>Operator Support</t>
  </si>
  <si>
    <t>Stat Analysis</t>
  </si>
  <si>
    <t>Startup/Shutdown</t>
  </si>
  <si>
    <t>Error Handling</t>
  </si>
  <si>
    <t>Unit 1 CBT</t>
  </si>
  <si>
    <t>Unit 2 CBT</t>
  </si>
  <si>
    <t>Unit 3 CBT</t>
  </si>
  <si>
    <t>Unit 4 CBT</t>
  </si>
  <si>
    <t>Registration</t>
  </si>
  <si>
    <t>Unit 5 CBT</t>
  </si>
  <si>
    <t>SM</t>
  </si>
  <si>
    <t>Tdev</t>
  </si>
  <si>
    <t>Avg. Staff</t>
  </si>
  <si>
    <t>LEXP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</si>
</sst>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49"/>
  <sheetViews>
    <sheetView tabSelected="1" workbookViewId="0">
      <selection activeCell="E29" sqref="E29"/>
    </sheetView>
  </sheetViews>
  <sheetFormatPr defaultRowHeight="15"/>
  <cols>
    <col min="3" max="3" width="11.5703125" customWidth="1"/>
    <col min="4" max="4" width="11.28515625" customWidth="1"/>
    <col min="8" max="8" width="11.28515625" customWidth="1"/>
    <col min="10" max="10" width="15.140625" customWidth="1"/>
    <col min="11" max="11" width="10.7109375" bestFit="1" customWidth="1"/>
  </cols>
  <sheetData>
    <row r="2" spans="1:11">
      <c r="A2" t="s">
        <v>0</v>
      </c>
    </row>
    <row r="3" spans="1:11">
      <c r="A3" t="s">
        <v>1</v>
      </c>
      <c r="C3" t="s">
        <v>10</v>
      </c>
      <c r="D3" t="s">
        <v>11</v>
      </c>
      <c r="E3" t="s">
        <v>8</v>
      </c>
      <c r="F3" t="s">
        <v>9</v>
      </c>
      <c r="G3" t="s">
        <v>2</v>
      </c>
      <c r="H3" t="s">
        <v>12</v>
      </c>
      <c r="I3" t="s">
        <v>13</v>
      </c>
      <c r="J3" t="s">
        <v>63</v>
      </c>
      <c r="K3" t="s">
        <v>62</v>
      </c>
    </row>
    <row r="4" spans="1:11">
      <c r="C4" t="s">
        <v>14</v>
      </c>
      <c r="D4" t="s">
        <v>15</v>
      </c>
      <c r="E4" s="2" t="s">
        <v>16</v>
      </c>
      <c r="F4" s="4" t="s">
        <v>17</v>
      </c>
      <c r="G4" t="s">
        <v>18</v>
      </c>
      <c r="H4" t="s">
        <v>19</v>
      </c>
      <c r="J4" s="3">
        <v>0.88</v>
      </c>
    </row>
    <row r="5" spans="1:11">
      <c r="C5" t="s">
        <v>20</v>
      </c>
      <c r="E5" t="s">
        <v>21</v>
      </c>
      <c r="F5" s="2" t="s">
        <v>64</v>
      </c>
      <c r="G5" t="s">
        <v>65</v>
      </c>
      <c r="H5" t="s">
        <v>22</v>
      </c>
      <c r="J5" s="3">
        <v>1</v>
      </c>
      <c r="K5">
        <f>1000000/32000</f>
        <v>31.25</v>
      </c>
    </row>
    <row r="6" spans="1:11">
      <c r="C6" t="s">
        <v>23</v>
      </c>
      <c r="E6" s="4"/>
      <c r="F6" s="2"/>
      <c r="J6" s="3">
        <v>1</v>
      </c>
    </row>
    <row r="7" spans="1:11">
      <c r="C7" t="s">
        <v>3</v>
      </c>
      <c r="F7" s="2" t="s">
        <v>4</v>
      </c>
      <c r="G7" s="1">
        <v>0.7</v>
      </c>
      <c r="H7" s="1">
        <v>0.85</v>
      </c>
      <c r="I7" s="1">
        <v>0.95</v>
      </c>
      <c r="J7" s="3">
        <v>1</v>
      </c>
    </row>
    <row r="8" spans="1:11">
      <c r="C8" t="s">
        <v>5</v>
      </c>
      <c r="F8" s="2" t="s">
        <v>4</v>
      </c>
      <c r="G8" s="1">
        <v>0.7</v>
      </c>
      <c r="H8" s="1">
        <v>0.85</v>
      </c>
      <c r="I8" s="1">
        <v>0.95</v>
      </c>
      <c r="J8" s="3">
        <v>1</v>
      </c>
    </row>
    <row r="9" spans="1:11">
      <c r="C9" t="s">
        <v>6</v>
      </c>
      <c r="E9" t="s">
        <v>66</v>
      </c>
      <c r="F9" s="2" t="s">
        <v>67</v>
      </c>
      <c r="G9" t="s">
        <v>68</v>
      </c>
      <c r="H9" t="s">
        <v>69</v>
      </c>
      <c r="J9" s="3">
        <v>1</v>
      </c>
    </row>
    <row r="10" spans="1:11">
      <c r="C10" t="s">
        <v>24</v>
      </c>
      <c r="E10" s="2" t="s">
        <v>25</v>
      </c>
      <c r="F10" t="s">
        <v>26</v>
      </c>
      <c r="G10" t="s">
        <v>27</v>
      </c>
      <c r="H10" t="s">
        <v>28</v>
      </c>
      <c r="J10" s="3">
        <v>0.87</v>
      </c>
    </row>
    <row r="11" spans="1:11">
      <c r="C11" t="s">
        <v>29</v>
      </c>
      <c r="D11" t="s">
        <v>30</v>
      </c>
      <c r="E11" t="s">
        <v>31</v>
      </c>
      <c r="F11" s="2" t="s">
        <v>32</v>
      </c>
      <c r="G11" s="4" t="s">
        <v>33</v>
      </c>
      <c r="H11" t="s">
        <v>34</v>
      </c>
      <c r="J11" s="3">
        <v>1</v>
      </c>
    </row>
    <row r="12" spans="1:11">
      <c r="C12" t="s">
        <v>35</v>
      </c>
      <c r="D12" t="s">
        <v>36</v>
      </c>
      <c r="E12" t="s">
        <v>37</v>
      </c>
      <c r="F12" s="2" t="s">
        <v>38</v>
      </c>
      <c r="G12" t="s">
        <v>39</v>
      </c>
      <c r="H12" t="s">
        <v>40</v>
      </c>
      <c r="J12" s="3">
        <v>1</v>
      </c>
    </row>
    <row r="13" spans="1:11">
      <c r="C13" t="s">
        <v>41</v>
      </c>
      <c r="D13" t="s">
        <v>30</v>
      </c>
      <c r="E13" t="s">
        <v>31</v>
      </c>
      <c r="F13" s="2" t="s">
        <v>32</v>
      </c>
      <c r="G13" s="4" t="s">
        <v>33</v>
      </c>
      <c r="H13" t="s">
        <v>34</v>
      </c>
      <c r="J13" s="3">
        <v>1</v>
      </c>
    </row>
    <row r="14" spans="1:11">
      <c r="C14" t="s">
        <v>42</v>
      </c>
      <c r="D14" t="s">
        <v>43</v>
      </c>
      <c r="E14" t="s">
        <v>44</v>
      </c>
      <c r="F14" s="2" t="s">
        <v>37</v>
      </c>
      <c r="G14" t="s">
        <v>38</v>
      </c>
      <c r="J14" s="3">
        <v>1</v>
      </c>
    </row>
    <row r="15" spans="1:11">
      <c r="C15" t="s">
        <v>96</v>
      </c>
      <c r="D15" t="s">
        <v>43</v>
      </c>
      <c r="E15" t="s">
        <v>44</v>
      </c>
      <c r="F15" s="4" t="s">
        <v>37</v>
      </c>
      <c r="G15" s="2" t="s">
        <v>38</v>
      </c>
      <c r="J15" s="3">
        <v>0.95</v>
      </c>
    </row>
    <row r="16" spans="1:11">
      <c r="C16" t="s">
        <v>45</v>
      </c>
      <c r="D16" t="s">
        <v>46</v>
      </c>
      <c r="E16" t="s">
        <v>47</v>
      </c>
      <c r="F16" t="s">
        <v>48</v>
      </c>
      <c r="G16" s="2" t="s">
        <v>49</v>
      </c>
      <c r="H16" t="s">
        <v>50</v>
      </c>
      <c r="J16" s="3">
        <v>0.91</v>
      </c>
    </row>
    <row r="17" spans="3:12">
      <c r="C17" t="s">
        <v>7</v>
      </c>
      <c r="D17" t="s">
        <v>51</v>
      </c>
      <c r="E17" t="s">
        <v>52</v>
      </c>
      <c r="F17" s="2" t="s">
        <v>53</v>
      </c>
      <c r="G17" t="s">
        <v>54</v>
      </c>
      <c r="H17" t="s">
        <v>55</v>
      </c>
      <c r="J17" s="3">
        <v>1</v>
      </c>
    </row>
    <row r="18" spans="3:12" ht="15.75" thickBot="1">
      <c r="C18" t="s">
        <v>56</v>
      </c>
      <c r="D18" t="s">
        <v>57</v>
      </c>
      <c r="E18" s="4" t="s">
        <v>58</v>
      </c>
      <c r="F18" s="2" t="s">
        <v>59</v>
      </c>
      <c r="G18" t="s">
        <v>60</v>
      </c>
      <c r="H18" t="s">
        <v>61</v>
      </c>
      <c r="J18" s="3">
        <v>1</v>
      </c>
    </row>
    <row r="19" spans="3:12" ht="15.75" thickBot="1">
      <c r="J19" s="6">
        <f>PRODUCT(J4:J18)</f>
        <v>0.66186120000000004</v>
      </c>
      <c r="K19" s="3"/>
    </row>
    <row r="22" spans="3:12">
      <c r="C22" t="s">
        <v>70</v>
      </c>
      <c r="D22" t="s">
        <v>71</v>
      </c>
      <c r="E22" t="s">
        <v>72</v>
      </c>
      <c r="F22" t="s">
        <v>73</v>
      </c>
      <c r="G22" t="s">
        <v>74</v>
      </c>
    </row>
    <row r="23" spans="3:12">
      <c r="C23" t="s">
        <v>11</v>
      </c>
      <c r="F23" s="4" t="s">
        <v>77</v>
      </c>
      <c r="G23" s="2"/>
    </row>
    <row r="24" spans="3:12">
      <c r="C24" t="s">
        <v>8</v>
      </c>
      <c r="E24" s="2" t="s">
        <v>76</v>
      </c>
      <c r="F24" s="2"/>
    </row>
    <row r="25" spans="3:12">
      <c r="C25" t="s">
        <v>9</v>
      </c>
      <c r="D25" s="2"/>
      <c r="F25" s="4"/>
      <c r="G25" s="4"/>
    </row>
    <row r="26" spans="3:12">
      <c r="C26" t="s">
        <v>2</v>
      </c>
      <c r="D26" s="4" t="s">
        <v>75</v>
      </c>
    </row>
    <row r="27" spans="3:12">
      <c r="C27" t="s">
        <v>12</v>
      </c>
    </row>
    <row r="28" spans="3:12">
      <c r="C28" t="s">
        <v>13</v>
      </c>
    </row>
    <row r="30" spans="3:12" ht="15.75" thickBot="1"/>
    <row r="31" spans="3:12" ht="15.75" thickBot="1">
      <c r="C31" t="s">
        <v>79</v>
      </c>
      <c r="D31">
        <v>1</v>
      </c>
      <c r="E31">
        <v>2</v>
      </c>
      <c r="F31">
        <v>3</v>
      </c>
      <c r="I31" s="5" t="s">
        <v>79</v>
      </c>
      <c r="J31" s="13">
        <v>1</v>
      </c>
      <c r="K31" s="13">
        <v>2</v>
      </c>
      <c r="L31" s="14">
        <v>3</v>
      </c>
    </row>
    <row r="32" spans="3:12">
      <c r="C32" t="s">
        <v>78</v>
      </c>
      <c r="D32">
        <v>4500</v>
      </c>
      <c r="I32" s="11" t="s">
        <v>93</v>
      </c>
      <c r="J32" s="7">
        <f>3.2*($J$19)*((D$49/1000)^1.05)</f>
        <v>26.265109765232754</v>
      </c>
      <c r="K32" s="7">
        <f t="shared" ref="K32:L32" si="0">3.2*($J$19)*((E$49/1000)^1.05)</f>
        <v>31.806767072697834</v>
      </c>
      <c r="L32" s="8">
        <f t="shared" si="0"/>
        <v>18.306960037966871</v>
      </c>
    </row>
    <row r="33" spans="3:12">
      <c r="C33" t="s">
        <v>80</v>
      </c>
      <c r="E33">
        <v>6500</v>
      </c>
      <c r="I33" s="11" t="s">
        <v>94</v>
      </c>
      <c r="J33" s="7">
        <f>2.5*(J32^0.38)</f>
        <v>8.6557381990488693</v>
      </c>
      <c r="K33" s="7">
        <f t="shared" ref="K33:L33" si="1">2.5*(K32^0.38)</f>
        <v>9.3088799486190901</v>
      </c>
      <c r="L33" s="8">
        <f t="shared" si="1"/>
        <v>7.5463019288642457</v>
      </c>
    </row>
    <row r="34" spans="3:12" ht="15.75" thickBot="1">
      <c r="C34" t="s">
        <v>81</v>
      </c>
      <c r="D34">
        <v>1000</v>
      </c>
      <c r="I34" s="12" t="s">
        <v>95</v>
      </c>
      <c r="J34" s="9">
        <f>J32/J33</f>
        <v>3.0344159170755511</v>
      </c>
      <c r="K34" s="9">
        <f t="shared" ref="K34:L34" si="2">K32/K33</f>
        <v>3.4168199878242231</v>
      </c>
      <c r="L34" s="10">
        <f t="shared" si="2"/>
        <v>2.4259511758923429</v>
      </c>
    </row>
    <row r="35" spans="3:12">
      <c r="C35" t="s">
        <v>82</v>
      </c>
      <c r="E35">
        <v>1800</v>
      </c>
    </row>
    <row r="36" spans="3:12">
      <c r="C36" t="s">
        <v>83</v>
      </c>
      <c r="E36">
        <v>1200</v>
      </c>
    </row>
    <row r="37" spans="3:12">
      <c r="C37" t="s">
        <v>84</v>
      </c>
      <c r="F37">
        <v>3000</v>
      </c>
    </row>
    <row r="38" spans="3:12">
      <c r="C38" t="s">
        <v>85</v>
      </c>
      <c r="D38">
        <v>1000</v>
      </c>
    </row>
    <row r="39" spans="3:12">
      <c r="C39" t="s">
        <v>86</v>
      </c>
      <c r="F39">
        <v>1000</v>
      </c>
    </row>
    <row r="40" spans="3:12">
      <c r="C40" t="s">
        <v>87</v>
      </c>
      <c r="D40">
        <v>2000</v>
      </c>
    </row>
    <row r="41" spans="3:12">
      <c r="C41" t="s">
        <v>88</v>
      </c>
      <c r="E41">
        <v>1500</v>
      </c>
    </row>
    <row r="42" spans="3:12">
      <c r="C42" t="s">
        <v>89</v>
      </c>
      <c r="E42">
        <v>2200</v>
      </c>
    </row>
    <row r="43" spans="3:12">
      <c r="C43" t="s">
        <v>90</v>
      </c>
      <c r="F43">
        <v>1800</v>
      </c>
    </row>
    <row r="44" spans="3:12">
      <c r="C44" t="s">
        <v>92</v>
      </c>
      <c r="F44">
        <v>1500</v>
      </c>
    </row>
    <row r="45" spans="3:12">
      <c r="C45" t="s">
        <v>91</v>
      </c>
      <c r="D45">
        <v>1000</v>
      </c>
    </row>
    <row r="46" spans="3:12">
      <c r="C46" t="s">
        <v>85</v>
      </c>
      <c r="D46">
        <v>500</v>
      </c>
    </row>
    <row r="47" spans="3:12">
      <c r="C47" t="s">
        <v>86</v>
      </c>
      <c r="F47">
        <v>500</v>
      </c>
    </row>
    <row r="48" spans="3:12">
      <c r="C48" t="s">
        <v>81</v>
      </c>
      <c r="D48">
        <v>1000</v>
      </c>
    </row>
    <row r="49" spans="4:7">
      <c r="D49">
        <f>SUM(D32:D48)</f>
        <v>11000</v>
      </c>
      <c r="E49">
        <f t="shared" ref="E49:F49" si="3">SUM(E32:E48)</f>
        <v>13200</v>
      </c>
      <c r="F49">
        <f t="shared" si="3"/>
        <v>7800</v>
      </c>
      <c r="G49">
        <f>SUM(D32:F48)</f>
        <v>32000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Raritan Valley Community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2020-07-02T15:18:38Z</dcterms:created>
  <dcterms:modified xsi:type="dcterms:W3CDTF">2020-07-03T21:04:15Z</dcterms:modified>
</cp:coreProperties>
</file>